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roturuki-my.sharepoint.com/personal/rose_wilton_aroturuki_govt_nz/Documents/Documents/For Website/EoC-24-25/"/>
    </mc:Choice>
  </mc:AlternateContent>
  <xr:revisionPtr revIDLastSave="83" documentId="8_{3AFFB12F-11B6-42E2-8D04-BF3152C54580}" xr6:coauthVersionLast="47" xr6:coauthVersionMax="47" xr10:uidLastSave="{8932855C-FD91-4581-A7B8-55405B3A1EBD}"/>
  <bookViews>
    <workbookView xWindow="-120" yWindow="-120" windowWidth="29040" windowHeight="17520" xr2:uid="{0653DC32-9485-45BA-BDCB-11E3BF22471C}"/>
  </bookViews>
  <sheets>
    <sheet name="About the table" sheetId="2" r:id="rId1"/>
    <sheet name="2024-25 Compliance Table" sheetId="3" r:id="rId2"/>
  </sheets>
  <externalReferences>
    <externalReference r:id="rId3"/>
    <externalReference r:id="rId4"/>
  </externalReferences>
  <definedNames>
    <definedName name="_xlnm._FilterDatabase" localSheetId="1" hidden="1">'2024-25 Compliance Table'!$A$2:$G$414</definedName>
    <definedName name="Area">[1]Lists!$A:$A</definedName>
    <definedName name="Create_OHF_Compliance_table">#REF!</definedName>
    <definedName name="OHF_Data_analysis">#REF!</definedName>
    <definedName name="OHF_InCustody_22_23">'[2]EoCA 24_25 Context (Formulas)'!$C$9</definedName>
    <definedName name="OHF_InCustody_23_24">'[2]EoCA 24_25 Context (Formulas)'!$D$9</definedName>
    <definedName name="OHF_InCustody_24_25">'[2]EoCA 24_25 Context (Formulas)'!$E$9</definedName>
    <definedName name="OT_InCustody_22_23">'[2]EoCA 24_25 Context (Formulas)'!$C$8</definedName>
    <definedName name="OT_InCustody_23_24">'[2]EoCA 24_25 Context (Formulas)'!$D$8</definedName>
    <definedName name="OT_InCustody_24_25">'[2]EoCA 24_25 Context (Formulas)'!$E$8</definedName>
    <definedName name="Other_InCustody_22_23">'[2]EoCA 24_25 Context (Formulas)'!$C$10</definedName>
    <definedName name="Other_InCustody_23_24">'[2]EoCA 24_25 Context (Formulas)'!$D$10</definedName>
    <definedName name="Other_InCustody_24_25">'[2]EoCA 24_25 Context (Formulas)'!$E$10</definedName>
    <definedName name="Priority">[1]Do!$XFD$1048553:$XFD$1048555</definedName>
    <definedName name="PROJECT">[1]Lists!$C:$C</definedName>
    <definedName name="Status">[1]Do!$XFD$1048562:$XFD$1048569</definedName>
    <definedName name="TASKS">[1]Lists!$E:$E</definedName>
    <definedName name="TOTAL_InCustody_24_25">'[2]EoCA 24_25 Context (Formulas)'!$E$11</definedName>
    <definedName name="TOTAL_POP_IN_CARE_CUSTODY">'[2]EoCA 24_25 Context (Formulas)'!$A$3</definedName>
    <definedName name="TOTAL_YP_POP_NZ">'[2]EoCA 24_25 Context (Formulas)'!$C$45</definedName>
    <definedName name="Transform_OHF_EoCA___2023_2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6" i="3" l="1"/>
  <c r="D187" i="3"/>
  <c r="G323" i="3" l="1"/>
  <c r="F185" i="3"/>
  <c r="G185" i="3" s="1"/>
  <c r="F187" i="3"/>
  <c r="F186" i="3"/>
  <c r="F188" i="3"/>
  <c r="E247" i="3"/>
  <c r="E246" i="3"/>
  <c r="E245" i="3"/>
  <c r="E244" i="3"/>
  <c r="F247" i="3"/>
  <c r="F246" i="3"/>
  <c r="F245" i="3"/>
  <c r="F244" i="3"/>
  <c r="G366" i="3"/>
  <c r="G122" i="3"/>
  <c r="G107" i="3"/>
  <c r="G413" i="3"/>
  <c r="G410" i="3"/>
  <c r="G409" i="3"/>
  <c r="G407" i="3"/>
  <c r="G406" i="3"/>
  <c r="G405" i="3"/>
  <c r="G404" i="3"/>
  <c r="G403" i="3"/>
  <c r="G401" i="3"/>
  <c r="G400" i="3"/>
  <c r="G397" i="3"/>
  <c r="G396" i="3"/>
  <c r="G395" i="3"/>
  <c r="G394" i="3"/>
  <c r="G393" i="3"/>
  <c r="G392" i="3"/>
  <c r="G391" i="3"/>
  <c r="G390" i="3"/>
  <c r="G389" i="3"/>
  <c r="G387" i="3"/>
  <c r="G386" i="3"/>
  <c r="G385" i="3"/>
  <c r="G384" i="3"/>
  <c r="G383" i="3"/>
  <c r="G381" i="3"/>
  <c r="G380" i="3"/>
  <c r="G379" i="3"/>
  <c r="G378" i="3"/>
  <c r="G376" i="3"/>
  <c r="G375" i="3"/>
  <c r="G374" i="3"/>
  <c r="G372" i="3"/>
  <c r="G371" i="3"/>
  <c r="G369" i="3"/>
  <c r="G368" i="3"/>
  <c r="G365" i="3"/>
  <c r="G363" i="3"/>
  <c r="G362" i="3"/>
  <c r="G361" i="3"/>
  <c r="G360" i="3"/>
  <c r="G359" i="3"/>
  <c r="G356" i="3"/>
  <c r="G355" i="3"/>
  <c r="G354" i="3"/>
  <c r="G350" i="3"/>
  <c r="G348" i="3"/>
  <c r="G347" i="3"/>
  <c r="G346" i="3"/>
  <c r="G344" i="3"/>
  <c r="G343" i="3"/>
  <c r="G342" i="3"/>
  <c r="G341" i="3"/>
  <c r="G339" i="3"/>
  <c r="G337" i="3"/>
  <c r="G335" i="3"/>
  <c r="G334" i="3"/>
  <c r="G333" i="3"/>
  <c r="G332" i="3"/>
  <c r="G330" i="3"/>
  <c r="G329" i="3"/>
  <c r="G328" i="3"/>
  <c r="G327" i="3"/>
  <c r="G326" i="3"/>
  <c r="G325" i="3"/>
  <c r="G324" i="3"/>
  <c r="G322" i="3"/>
  <c r="G321" i="3"/>
  <c r="G320" i="3"/>
  <c r="G319" i="3"/>
  <c r="G318" i="3"/>
  <c r="G317" i="3"/>
  <c r="G315" i="3"/>
  <c r="G314" i="3"/>
  <c r="G309" i="3"/>
  <c r="G308" i="3"/>
  <c r="G307" i="3"/>
  <c r="G304" i="3"/>
  <c r="G303" i="3"/>
  <c r="G302" i="3"/>
  <c r="G299" i="3"/>
  <c r="G297" i="3"/>
  <c r="G295" i="3"/>
  <c r="G293" i="3"/>
  <c r="G292" i="3"/>
  <c r="G291" i="3"/>
  <c r="G289" i="3"/>
  <c r="G288" i="3"/>
  <c r="G287" i="3"/>
  <c r="G286" i="3"/>
  <c r="G285" i="3"/>
  <c r="G283" i="3"/>
  <c r="G282" i="3"/>
  <c r="G280" i="3"/>
  <c r="G279" i="3"/>
  <c r="G278" i="3"/>
  <c r="G277" i="3"/>
  <c r="G276" i="3"/>
  <c r="G275" i="3"/>
  <c r="G274" i="3"/>
  <c r="G273" i="3"/>
  <c r="G272" i="3"/>
  <c r="G271" i="3"/>
  <c r="G270" i="3"/>
  <c r="G267" i="3"/>
  <c r="G266" i="3"/>
  <c r="G264" i="3"/>
  <c r="G263" i="3"/>
  <c r="G262" i="3"/>
  <c r="G261" i="3"/>
  <c r="G260" i="3"/>
  <c r="G257" i="3"/>
  <c r="G255" i="3"/>
  <c r="G253" i="3"/>
  <c r="G251" i="3"/>
  <c r="G248" i="3"/>
  <c r="G242" i="3"/>
  <c r="G240" i="3"/>
  <c r="G239" i="3"/>
  <c r="G237" i="3"/>
  <c r="G236" i="3"/>
  <c r="G234" i="3"/>
  <c r="G233" i="3"/>
  <c r="G232" i="3"/>
  <c r="G230" i="3"/>
  <c r="G228" i="3"/>
  <c r="G227" i="3"/>
  <c r="G226" i="3"/>
  <c r="G225" i="3"/>
  <c r="G224" i="3"/>
  <c r="G223" i="3"/>
  <c r="G222" i="3"/>
  <c r="G221" i="3"/>
  <c r="G220" i="3"/>
  <c r="G219" i="3"/>
  <c r="G218" i="3"/>
  <c r="G217" i="3"/>
  <c r="G216" i="3"/>
  <c r="G215" i="3"/>
  <c r="G214" i="3"/>
  <c r="G213" i="3"/>
  <c r="G212" i="3"/>
  <c r="G207" i="3"/>
  <c r="G206" i="3"/>
  <c r="G205" i="3"/>
  <c r="G203" i="3"/>
  <c r="G201" i="3"/>
  <c r="G200" i="3"/>
  <c r="G199" i="3"/>
  <c r="G193" i="3"/>
  <c r="G192" i="3"/>
  <c r="G191" i="3"/>
  <c r="G182" i="3"/>
  <c r="G180" i="3"/>
  <c r="G178" i="3"/>
  <c r="G176" i="3"/>
  <c r="G175" i="3"/>
  <c r="G174" i="3"/>
  <c r="G173" i="3"/>
  <c r="G172" i="3"/>
  <c r="G171" i="3"/>
  <c r="G169" i="3"/>
  <c r="G167" i="3"/>
  <c r="G165" i="3"/>
  <c r="G164" i="3"/>
  <c r="G163" i="3"/>
  <c r="G162" i="3"/>
  <c r="G161" i="3"/>
  <c r="G160" i="3"/>
  <c r="G159" i="3"/>
  <c r="G156" i="3"/>
  <c r="G155" i="3"/>
  <c r="G152" i="3"/>
  <c r="G151" i="3"/>
  <c r="G150" i="3"/>
  <c r="G148" i="3"/>
  <c r="G147" i="3"/>
  <c r="G146" i="3"/>
  <c r="G145" i="3"/>
  <c r="G142" i="3"/>
  <c r="G141" i="3"/>
  <c r="G139" i="3"/>
  <c r="G138" i="3"/>
  <c r="G137" i="3"/>
  <c r="G136" i="3"/>
  <c r="G134" i="3"/>
  <c r="G133" i="3"/>
  <c r="G132" i="3"/>
  <c r="G129" i="3"/>
  <c r="G128" i="3"/>
  <c r="G127" i="3"/>
  <c r="G125" i="3"/>
  <c r="G124" i="3"/>
  <c r="G123" i="3"/>
  <c r="G121" i="3"/>
  <c r="G120" i="3"/>
  <c r="G119" i="3"/>
  <c r="G115" i="3"/>
  <c r="G114" i="3"/>
  <c r="G113" i="3"/>
  <c r="G112" i="3"/>
  <c r="G111" i="3"/>
  <c r="G110" i="3"/>
  <c r="G106" i="3"/>
  <c r="G104" i="3"/>
  <c r="G103" i="3"/>
  <c r="G101" i="3"/>
  <c r="G99" i="3"/>
  <c r="G98" i="3"/>
  <c r="G95" i="3"/>
  <c r="G93" i="3"/>
  <c r="G92" i="3"/>
  <c r="G89" i="3"/>
  <c r="G88" i="3"/>
  <c r="G87" i="3"/>
  <c r="G86" i="3"/>
  <c r="G84" i="3"/>
  <c r="G82" i="3"/>
  <c r="G81" i="3"/>
  <c r="G80" i="3"/>
  <c r="G78" i="3"/>
  <c r="G77" i="3"/>
  <c r="G76" i="3"/>
  <c r="G74" i="3"/>
  <c r="G73" i="3"/>
  <c r="G72" i="3"/>
  <c r="G71" i="3"/>
  <c r="G70" i="3"/>
  <c r="G69" i="3"/>
  <c r="G68" i="3"/>
  <c r="G67" i="3"/>
  <c r="G66" i="3"/>
  <c r="G65" i="3"/>
  <c r="G64" i="3"/>
  <c r="G63" i="3"/>
  <c r="G62" i="3"/>
  <c r="G59" i="3"/>
  <c r="G57" i="3"/>
  <c r="G55" i="3"/>
  <c r="G54" i="3"/>
  <c r="G53" i="3"/>
  <c r="G52" i="3"/>
  <c r="G49" i="3"/>
  <c r="G48" i="3"/>
  <c r="G46" i="3"/>
  <c r="G45" i="3"/>
  <c r="G42" i="3"/>
  <c r="G41" i="3"/>
  <c r="G38" i="3"/>
  <c r="G37" i="3"/>
  <c r="G36" i="3"/>
  <c r="G34" i="3"/>
  <c r="G33" i="3"/>
  <c r="G32" i="3"/>
  <c r="G31" i="3"/>
  <c r="G30" i="3"/>
  <c r="G28" i="3"/>
  <c r="G27" i="3"/>
  <c r="G26" i="3"/>
  <c r="G25" i="3"/>
  <c r="G23" i="3"/>
  <c r="G22" i="3"/>
  <c r="G21" i="3"/>
  <c r="G20" i="3"/>
  <c r="G19" i="3"/>
  <c r="G18" i="3"/>
  <c r="G17" i="3"/>
  <c r="G16" i="3"/>
  <c r="G15" i="3"/>
  <c r="G14" i="3"/>
  <c r="G12" i="3"/>
  <c r="G10" i="3"/>
  <c r="G9" i="3"/>
  <c r="G7" i="3"/>
  <c r="G244" i="3" l="1"/>
  <c r="G245" i="3"/>
  <c r="G246" i="3"/>
  <c r="G247" i="3"/>
  <c r="G6" i="3"/>
  <c r="G186" i="3"/>
  <c r="G187" i="3"/>
</calcChain>
</file>

<file path=xl/sharedStrings.xml><?xml version="1.0" encoding="utf-8"?>
<sst xmlns="http://schemas.openxmlformats.org/spreadsheetml/2006/main" count="879" uniqueCount="653">
  <si>
    <t>Key:</t>
  </si>
  <si>
    <t>-</t>
  </si>
  <si>
    <t>Where a measure has changed or not been requested in previous reporting periods.</t>
  </si>
  <si>
    <t>Open Home Foundation: Performance against National Care Standards Regulations</t>
  </si>
  <si>
    <t>Regulation</t>
  </si>
  <si>
    <t>NCS Regulation</t>
  </si>
  <si>
    <t>Measure</t>
  </si>
  <si>
    <t>2022-23 Compliance</t>
  </si>
  <si>
    <t>2023-24 Compliance</t>
  </si>
  <si>
    <t>Part One: Needs assessments, plans, and visits to, and collection of information about children and young persons</t>
  </si>
  <si>
    <t>When needs assessment is required</t>
  </si>
  <si>
    <t>7(1)</t>
  </si>
  <si>
    <t>Does the child have a current Tamaiti Assessment &amp; Plan (TAP)?</t>
  </si>
  <si>
    <t>92%</t>
  </si>
  <si>
    <t>56%</t>
  </si>
  <si>
    <t>How well does the most recent TAP assessment identify the following for the child:</t>
  </si>
  <si>
    <t>7(1)(a)</t>
  </si>
  <si>
    <t>immediate needs</t>
  </si>
  <si>
    <t>99%</t>
  </si>
  <si>
    <t>100%</t>
  </si>
  <si>
    <t>7(1)(b)</t>
  </si>
  <si>
    <t>long-term needs</t>
  </si>
  <si>
    <t>94%</t>
  </si>
  <si>
    <t>96%</t>
  </si>
  <si>
    <t>Matters that must be identified in needs assessment</t>
  </si>
  <si>
    <t xml:space="preserve">Overall, in the most recent TAP assessment, how well are the needs of the child identified? </t>
  </si>
  <si>
    <t>84%</t>
  </si>
  <si>
    <t>How well does the most recent TAP assessment identify the following needs of the child?</t>
  </si>
  <si>
    <t>10(1)(a)</t>
  </si>
  <si>
    <t>identity &amp; cultural</t>
  </si>
  <si>
    <t>91%</t>
  </si>
  <si>
    <t>95%</t>
  </si>
  <si>
    <t>10(1)(b)</t>
  </si>
  <si>
    <t>maintaining connections with family/whānau</t>
  </si>
  <si>
    <t>82%</t>
  </si>
  <si>
    <t>maintaining connections with iwi, hapū, and family group</t>
  </si>
  <si>
    <t>73%</t>
  </si>
  <si>
    <t>68%</t>
  </si>
  <si>
    <t>10(1)(c)</t>
  </si>
  <si>
    <t>safety</t>
  </si>
  <si>
    <t>76%</t>
  </si>
  <si>
    <t>80%</t>
  </si>
  <si>
    <t>10(1)(d)</t>
  </si>
  <si>
    <t>behavioural</t>
  </si>
  <si>
    <t>10(1)(e)</t>
  </si>
  <si>
    <t>play, recreation, and community</t>
  </si>
  <si>
    <t>10(1)(f)</t>
  </si>
  <si>
    <t>emotional</t>
  </si>
  <si>
    <t>10(1)(g)</t>
  </si>
  <si>
    <t>educational or training</t>
  </si>
  <si>
    <t>93%</t>
  </si>
  <si>
    <t>10(1)(h)</t>
  </si>
  <si>
    <t>health</t>
  </si>
  <si>
    <t>79%</t>
  </si>
  <si>
    <t>10(1)(i)</t>
  </si>
  <si>
    <t>relating to disability</t>
  </si>
  <si>
    <t>87%</t>
  </si>
  <si>
    <t>97%</t>
  </si>
  <si>
    <t>If any disability was diagnosed within the past 12 months:</t>
  </si>
  <si>
    <t>was a Needs Assessment and Service Coordination (NASC) referral made?</t>
  </si>
  <si>
    <t>was another allied health assessment completed?</t>
  </si>
  <si>
    <t>was a specialist assessment completed?</t>
  </si>
  <si>
    <t>10(1)(j)</t>
  </si>
  <si>
    <t>Does the most recent TAP assessment identify how often the child should be visited?</t>
  </si>
  <si>
    <t>How well does the most recent TAP assessment take into account the view of the following:</t>
  </si>
  <si>
    <t>10(2)(a)(i)</t>
  </si>
  <si>
    <t>the child</t>
  </si>
  <si>
    <t>10(2)(a)(ii)</t>
  </si>
  <si>
    <t>their family/whānau</t>
  </si>
  <si>
    <t>64%</t>
  </si>
  <si>
    <t>their hapū/iwi</t>
  </si>
  <si>
    <t>10(2)(b)</t>
  </si>
  <si>
    <t>their foster parents</t>
  </si>
  <si>
    <t>relevant professionals</t>
  </si>
  <si>
    <t>71%</t>
  </si>
  <si>
    <t>10(3)(a)(i)</t>
  </si>
  <si>
    <t>wishes</t>
  </si>
  <si>
    <t>85%</t>
  </si>
  <si>
    <t>10(3)(a)(ii)</t>
  </si>
  <si>
    <t>aspirations</t>
  </si>
  <si>
    <t>10(3)(a)(iii)</t>
  </si>
  <si>
    <t>strengths</t>
  </si>
  <si>
    <t>Process for identifying connections with family, whānau, hapū, iwi, and family group</t>
  </si>
  <si>
    <t>How well does the most recent TAP assessment identify the following for the child?</t>
  </si>
  <si>
    <t>12(1)(a)</t>
  </si>
  <si>
    <t>members of the child's family/family group/whānau</t>
  </si>
  <si>
    <t>12(1)(b)</t>
  </si>
  <si>
    <t>significant members of the child's hapū or iwi</t>
  </si>
  <si>
    <t>77%</t>
  </si>
  <si>
    <t>88%</t>
  </si>
  <si>
    <t>Process for assessing health needs</t>
  </si>
  <si>
    <t>How well does the most recent TAP assessment describe whether reasonable efforts were made to access health practitioners who have:</t>
  </si>
  <si>
    <t>13(1)(a)</t>
  </si>
  <si>
    <t>knowledge and experience of the cultural values and practices of the child</t>
  </si>
  <si>
    <t>13(1)(b)</t>
  </si>
  <si>
    <t>knowledge and experience of Māori models of health</t>
  </si>
  <si>
    <t>During the reporting period, if concerns were raised about the substance-abuse behaviour of the child:</t>
  </si>
  <si>
    <t>13(2)(c)</t>
  </si>
  <si>
    <t>was the child supported to engage with mental health services?</t>
  </si>
  <si>
    <t>was a CAGE assessment completed for the child?</t>
  </si>
  <si>
    <t>60%</t>
  </si>
  <si>
    <t>Process for assessing safety needs</t>
  </si>
  <si>
    <t>How well does the most recent TAP assessment consider the following when identifying the safety needs of the child:</t>
  </si>
  <si>
    <t>14(b)(i)</t>
  </si>
  <si>
    <t>the nature of harm, loss, or injury that tamariki may have experienced, and the effect this may have on their ongoing safety or wellbeing</t>
  </si>
  <si>
    <t>75%</t>
  </si>
  <si>
    <t>14(b)(ii)</t>
  </si>
  <si>
    <t>the risk of harm posed by other persons who come into, or may come into, contact with tamariki</t>
  </si>
  <si>
    <t>52%</t>
  </si>
  <si>
    <t>14(b)(iii)</t>
  </si>
  <si>
    <t>the nature and level of resilience and protective factors present for tamariki</t>
  </si>
  <si>
    <t>83%</t>
  </si>
  <si>
    <t>89%</t>
  </si>
  <si>
    <t>14(b)(iv)</t>
  </si>
  <si>
    <t>aspects of behaviour that may present a risk of harm and the impact this may have on their own safety or the safety of others</t>
  </si>
  <si>
    <t>81%</t>
  </si>
  <si>
    <t>Reassessment of needs</t>
  </si>
  <si>
    <t>15(b)(i)</t>
  </si>
  <si>
    <t>When the Child and Young Person's Plan was last updated, was the child's TAP assessment also reassessed?</t>
  </si>
  <si>
    <t>When plan must be commenced and completed</t>
  </si>
  <si>
    <t>17(1)</t>
  </si>
  <si>
    <t>Does the child have a Child and Young Person's Plan?</t>
  </si>
  <si>
    <t>Process to be used to develop plan</t>
  </si>
  <si>
    <t>18(1)</t>
  </si>
  <si>
    <t>How well does the most recent Child and Young Person's Plan take into account the following needs of the child (as identified in the TAP assessment):</t>
  </si>
  <si>
    <t>identity and cultural needs</t>
  </si>
  <si>
    <t>need to maintain connections with their family/whānau</t>
  </si>
  <si>
    <t>need to maintain connections with hapū, iwi and family group</t>
  </si>
  <si>
    <t>physical health</t>
  </si>
  <si>
    <t>play, recreational and community</t>
  </si>
  <si>
    <t>need to maintain connections with other important people</t>
  </si>
  <si>
    <t>mental health and trauma recovery needs</t>
  </si>
  <si>
    <t>alcohol or drug misuse</t>
  </si>
  <si>
    <t>How well does the most recent Child and Young Person's Plan take into account the following for the child:</t>
  </si>
  <si>
    <t>67%</t>
  </si>
  <si>
    <t>How well does the most recent Child and Young Person's Plan take into account the views of the following:</t>
  </si>
  <si>
    <t>18(2)(a)</t>
  </si>
  <si>
    <t>18(2)(b)</t>
  </si>
  <si>
    <t>Matters to be identified in plan</t>
  </si>
  <si>
    <t>19(1)(a)</t>
  </si>
  <si>
    <t>Overall, in the most recent Child and Young Person's Plan, how well have the assessed needs of the child been taken into account?</t>
  </si>
  <si>
    <t>72%</t>
  </si>
  <si>
    <t>How well does the most recent Child and Young Person's plan record the actions others agreed to undertake to help meet the needs of the child, including:</t>
  </si>
  <si>
    <t>19(2)</t>
  </si>
  <si>
    <t>foster parents</t>
  </si>
  <si>
    <t>whānau</t>
  </si>
  <si>
    <t>19(1)(c), 27(2)(b)</t>
  </si>
  <si>
    <t>Does the most recent Child and Young Person's Plan identify how often the child should be visited?</t>
  </si>
  <si>
    <t>Plan must include information about arrangements with family, whānau, hapū, iwi, marae, and family group</t>
  </si>
  <si>
    <t>20(a)</t>
  </si>
  <si>
    <t>How well does the most recent Child and Young Person's Plan identify contact arrangements with the following people:</t>
  </si>
  <si>
    <t>members of their family/family group/whānau</t>
  </si>
  <si>
    <t>78%</t>
  </si>
  <si>
    <t>members of their hapū, iwi, and marae</t>
  </si>
  <si>
    <t>When plan must be reviewed</t>
  </si>
  <si>
    <t>22(1)(b)(ii)</t>
  </si>
  <si>
    <t>Matters to be taken into account when reviewing plan</t>
  </si>
  <si>
    <t>23(c)</t>
  </si>
  <si>
    <t>Information to be given to child or young person, caregivers, and others</t>
  </si>
  <si>
    <t>24(1)</t>
  </si>
  <si>
    <t>Has the most recent Child and Young Person's Plan been given to the child and explained in a way that they understand according to their age, development, and any disability they may have?</t>
  </si>
  <si>
    <t>8%</t>
  </si>
  <si>
    <t>Purpose of visits to children and young persons</t>
  </si>
  <si>
    <t>26(a)(b)</t>
  </si>
  <si>
    <t>Overall, during the reporting period, how well were the visits used to monitor the ongoing safety, best interests and wellbeing of the child?</t>
  </si>
  <si>
    <t>26(c)</t>
  </si>
  <si>
    <t>Based on the information gathered from visits during this reporting period, how well is the Child and Young Person's Plan being implemented?</t>
  </si>
  <si>
    <t>27(1)</t>
  </si>
  <si>
    <t>During the reporting period, was the child visited by their social worker on average at the frequency set out in their TAP assessment or Child and Young Person's Plan?</t>
  </si>
  <si>
    <t>What happens when child or young person is visited</t>
  </si>
  <si>
    <t>Overall, during the reporting period, how well were the visits used to:</t>
  </si>
  <si>
    <t>28(1)(a)</t>
  </si>
  <si>
    <t>enquire about the things that are going well for the child</t>
  </si>
  <si>
    <t>28(1)(b)</t>
  </si>
  <si>
    <t>enquire about any concerns the child may have</t>
  </si>
  <si>
    <t>28(1)(c)</t>
  </si>
  <si>
    <t>discuss what is important to them</t>
  </si>
  <si>
    <t>28(1)(d)</t>
  </si>
  <si>
    <t>identify if their circumstances or needs have changed</t>
  </si>
  <si>
    <t>28(2)</t>
  </si>
  <si>
    <t>If the child entered care during the reporting period, were they provided with information on the obligation of a social worker to meet with tamariki on their own?</t>
  </si>
  <si>
    <t>N/A</t>
  </si>
  <si>
    <t>Where appropriate, was the child met on their own by a social worker so they can express their views freely?</t>
  </si>
  <si>
    <t>90%</t>
  </si>
  <si>
    <t>Part Two: Support to meet needs</t>
  </si>
  <si>
    <t>Support for assessed needs</t>
  </si>
  <si>
    <t>30(1)(a)</t>
  </si>
  <si>
    <t>Was the most recent Child and Young Person's Plan actionable?</t>
  </si>
  <si>
    <t>30(1)(b)</t>
  </si>
  <si>
    <t>Are social workers carrying out the actions set out in the most recent Child and Young Person's Plan?</t>
  </si>
  <si>
    <t>Is there evidence the social worker is engaging with those partner agencies/professionals to ensure that the Child and Young Person's plan is being implemented?</t>
  </si>
  <si>
    <t>During the reporting period, was support (including financial support) provided to meet the child's assessed needs for disability support?</t>
  </si>
  <si>
    <t>86%</t>
  </si>
  <si>
    <t>Overall, during the reporting period, how well was the child supported to meet their assessment needs relating to a disability?</t>
  </si>
  <si>
    <t>30(2)</t>
  </si>
  <si>
    <t>During the reporting period, was support (including financial support) provided to meet the child's assessed health needs?</t>
  </si>
  <si>
    <t>Overall, thinking of the support provided during the reporting period to meet the child's needs:</t>
  </si>
  <si>
    <t>30(3)(a)</t>
  </si>
  <si>
    <t>how appropriate is the amount and type of support provided</t>
  </si>
  <si>
    <t>30(3)(b)</t>
  </si>
  <si>
    <t>how prompt is the support provided</t>
  </si>
  <si>
    <t>30(3)(c)</t>
  </si>
  <si>
    <t>how well is cultural safety of the child considered in the way support was provided</t>
  </si>
  <si>
    <t>Support to establish, maintain, and improve whānau connections</t>
  </si>
  <si>
    <t>31(1)(a)</t>
  </si>
  <si>
    <t>During the reporting period, was support provided to the child, their foster parents and/or their whānau to enable the child to do the following:</t>
  </si>
  <si>
    <t>establish, maintain or strengthen their connections with their family/whānau</t>
  </si>
  <si>
    <t>establish, maintain or strengthen their connection to their hapū/iwi</t>
  </si>
  <si>
    <t>31(1)(b)</t>
  </si>
  <si>
    <t>establish, maintain or strengthen their connections with other important people</t>
  </si>
  <si>
    <t>If during the reporting period an important health, education or placement-related decision was made about the child, were the following people given an opportunity to participate in the decision-making process:</t>
  </si>
  <si>
    <t>31(3)(e)</t>
  </si>
  <si>
    <t>the child's parents</t>
  </si>
  <si>
    <t>the child's whānau</t>
  </si>
  <si>
    <t>55%</t>
  </si>
  <si>
    <t>any other legal guardians</t>
  </si>
  <si>
    <t>the child's hapū/iwi</t>
  </si>
  <si>
    <t>During the reporting period, how well were the following people kept informed of the progress and development of their child on a regular basis:</t>
  </si>
  <si>
    <t>31(4)</t>
  </si>
  <si>
    <t>their whānau</t>
  </si>
  <si>
    <t>Support for culture, belonging, and identity</t>
  </si>
  <si>
    <t>During the reporting period, was the child provided with appropriate support (including financial support) to do the following:</t>
  </si>
  <si>
    <t>32(2)(a)</t>
  </si>
  <si>
    <t>connect with whānau, hapū, iwi to attend special whānau events</t>
  </si>
  <si>
    <t>32(2)(b)</t>
  </si>
  <si>
    <t>gain knowledge of their culture and identity</t>
  </si>
  <si>
    <t>32(2)(c)</t>
  </si>
  <si>
    <t>participate in activities and experiences relevant to their culture</t>
  </si>
  <si>
    <t>connect with places of cultural relevance</t>
  </si>
  <si>
    <t>If the child entered care during the reporting period, were they provided the following information about their rights:</t>
  </si>
  <si>
    <t>32(2)(d)</t>
  </si>
  <si>
    <t>their rights to participate in their culture, language, and religion</t>
  </si>
  <si>
    <t>32(2)(d)(i)</t>
  </si>
  <si>
    <t>maintain or improve proficiency in the language of their culture or identity</t>
  </si>
  <si>
    <t>32(2)(d)(ii)</t>
  </si>
  <si>
    <t>connect with other children and young people in care</t>
  </si>
  <si>
    <t>Right to have personal belongings</t>
  </si>
  <si>
    <t>During the reporting period, were visits (or other sources of information) used to ensure that the child had the following:</t>
  </si>
  <si>
    <t>33(a)</t>
  </si>
  <si>
    <t>their own personal belongings with them in care including taonga, clothing, a suitable bag, and bedding</t>
  </si>
  <si>
    <t>33(b)</t>
  </si>
  <si>
    <t>somewhere to store their belongings</t>
  </si>
  <si>
    <t>Support for play, recreation, and community activities</t>
  </si>
  <si>
    <t>During the reporting period, was appropriate support (including financial support) provided for the child to:</t>
  </si>
  <si>
    <t>34(2)(a)</t>
  </si>
  <si>
    <t>access developmentally appropriate books/toys</t>
  </si>
  <si>
    <t>34(2)(b)</t>
  </si>
  <si>
    <t>maintain peer and community relationships</t>
  </si>
  <si>
    <t>34(2)(c)</t>
  </si>
  <si>
    <t>participate in sporting activities</t>
  </si>
  <si>
    <t>participate in cultural activities</t>
  </si>
  <si>
    <t>34(2)(d)</t>
  </si>
  <si>
    <t>participate in community and volunteering activities</t>
  </si>
  <si>
    <t>34(2)(e)</t>
  </si>
  <si>
    <t>have opportunities for play and experience</t>
  </si>
  <si>
    <t>34(2)(f)</t>
  </si>
  <si>
    <t>Does the child get pocket money?</t>
  </si>
  <si>
    <t>Support to maintain and improve health</t>
  </si>
  <si>
    <t>35(1)(a)</t>
  </si>
  <si>
    <t>Is the child currently enrolled with a primary health organisation?</t>
  </si>
  <si>
    <t>If no, was the child enrolled with a primary health organisation at any point during the reporting period?</t>
  </si>
  <si>
    <t>35(1)(b)</t>
  </si>
  <si>
    <t>Has the child received an annual health check within the reporting period?</t>
  </si>
  <si>
    <t>Does the child have access to a health practitioner with the following:</t>
  </si>
  <si>
    <t>35(1)(c)</t>
  </si>
  <si>
    <t>35(1)(d)</t>
  </si>
  <si>
    <t>If over the age of two, has the child received an annual dental check during the reporting period?</t>
  </si>
  <si>
    <t>35(1)(e)</t>
  </si>
  <si>
    <t>During the reporting period, how well was the child provided with information on relevant health matters?</t>
  </si>
  <si>
    <t>35(1)(f)</t>
  </si>
  <si>
    <t>During the reporting period, how well was the child supported to access publicly-funded health services to address their assessed health needs?</t>
  </si>
  <si>
    <t>35(1)(g)</t>
  </si>
  <si>
    <t>During the reporting period, was the child supported to access private health services to address their health needs?</t>
  </si>
  <si>
    <t>Children aged 1 to 4 years</t>
  </si>
  <si>
    <t>36(1)</t>
  </si>
  <si>
    <t>If aged between 1 - 4 years, is the child currently enrolled in a licensed early childhood service or certified playgroup?</t>
  </si>
  <si>
    <t>Children aged 5 years</t>
  </si>
  <si>
    <t>37(1)</t>
  </si>
  <si>
    <t>If aged 5 years, is the child currently enrolled in a registered school (or a licensed early childhood service or certified playgroup)?</t>
  </si>
  <si>
    <t>Children and young persons aged 6 to 15 years</t>
  </si>
  <si>
    <t>38(1)</t>
  </si>
  <si>
    <t>If aged 6 - 15 years, is the child currently enrolled at a registered school?</t>
  </si>
  <si>
    <t>Young persons aged over 16 years</t>
  </si>
  <si>
    <t>39(a)(b)</t>
  </si>
  <si>
    <t>enrol at a registered school or tertiary eduation organisation or obtain employment</t>
  </si>
  <si>
    <t>39(a)</t>
  </si>
  <si>
    <t>enrol at a registered school or tertiary eduation organisation</t>
  </si>
  <si>
    <t>39(b)</t>
  </si>
  <si>
    <t>none of these</t>
  </si>
  <si>
    <t>Obligation to support attendance</t>
  </si>
  <si>
    <t>If the child is enrolled at a registered school, have the following things been done to support attendance:</t>
  </si>
  <si>
    <t>40(2)(a)</t>
  </si>
  <si>
    <t>provision of information to foster parents about the importance of attendance (including their role in supporting the child's attendance)</t>
  </si>
  <si>
    <t>40(2)(b)</t>
  </si>
  <si>
    <t>an update obtained at least once a term from the school or foster parents on the regularity of the child's attendance</t>
  </si>
  <si>
    <t>40(2)(c)</t>
  </si>
  <si>
    <t>arrangements to address any concerns about attendance</t>
  </si>
  <si>
    <t>If the child was excluded from the school during the reporting period, which of the following were done:</t>
  </si>
  <si>
    <t>40(2)(d)</t>
  </si>
  <si>
    <t>alternative educational arrangements were facilitated</t>
  </si>
  <si>
    <t>40(2)(e)</t>
  </si>
  <si>
    <t>representation was provided at hearings to consider the suspension or exclusion from the school?</t>
  </si>
  <si>
    <t>Other support obligations</t>
  </si>
  <si>
    <t>During the reporting period, was the child provided with support (including financial support) to address their education and training needs, including:</t>
  </si>
  <si>
    <t>41(1)(a)</t>
  </si>
  <si>
    <t>equipment and materials for education that are not funded</t>
  </si>
  <si>
    <t>41(1)(b)</t>
  </si>
  <si>
    <t>education-related costs such as donations or fees</t>
  </si>
  <si>
    <t>41(1)(c)</t>
  </si>
  <si>
    <t>additional support for the child to succeed in education</t>
  </si>
  <si>
    <t>Monitoring educational progress</t>
  </si>
  <si>
    <t>42(2)(a)</t>
  </si>
  <si>
    <t>If enrolled at a registered school, was information provided to the school about the child's circumstances?</t>
  </si>
  <si>
    <t>During the reporting period, were the following things done at least once a term:</t>
  </si>
  <si>
    <t>42(2)(b)</t>
  </si>
  <si>
    <t>their education provider was engaged with to discuss the child's progress</t>
  </si>
  <si>
    <t>42(2)(c)</t>
  </si>
  <si>
    <t>a written update from the education provider was obtained on the child's educational progress</t>
  </si>
  <si>
    <t>25%</t>
  </si>
  <si>
    <t>42(2)(d)</t>
  </si>
  <si>
    <t>If were any concerns about the child's educational progress raised, were actions taken to address those concerns?</t>
  </si>
  <si>
    <t>98%</t>
  </si>
  <si>
    <t>Part Three: Caregiver and care placement assessment and support</t>
  </si>
  <si>
    <t>Information to be provided to prospective caregivers</t>
  </si>
  <si>
    <t>For the foster parents of tamariki who were in care at any time during the reporting period, before tamariki were placed with them, were the foster parents provided with the following information about being a foster parent:</t>
  </si>
  <si>
    <t>44(2)(a)</t>
  </si>
  <si>
    <t>the assessment and approval process</t>
  </si>
  <si>
    <t>44(2)(b)</t>
  </si>
  <si>
    <t>the level of care expected and what will happen if it is not provided</t>
  </si>
  <si>
    <t>44(2)(c)</t>
  </si>
  <si>
    <t>the impact that caregiving may have on their household and their lives</t>
  </si>
  <si>
    <t>44(2)(d)</t>
  </si>
  <si>
    <t>the availability of support, training and resources</t>
  </si>
  <si>
    <t>44(2)(e)</t>
  </si>
  <si>
    <t>the importance of informing the monitored agency when there is a significant change in circumstances or membership of their household</t>
  </si>
  <si>
    <t>44(2)(f)</t>
  </si>
  <si>
    <t>the effects of trauma on children's behaviour and development, including services available to support recovery</t>
  </si>
  <si>
    <t>44(2)(g)</t>
  </si>
  <si>
    <t>appropriate behaviour management to be provided by the foster parent</t>
  </si>
  <si>
    <t>44(2)(h)</t>
  </si>
  <si>
    <t>the primacy of the children's best interests in decisions, and the importance of the children's views and participation in those decisions</t>
  </si>
  <si>
    <t>44(2)(i)</t>
  </si>
  <si>
    <t>decisions foster parents can and cannot make about day-to-day care arrangements</t>
  </si>
  <si>
    <t>decisions tamariki can and cannot make about day-to-day care arrangements</t>
  </si>
  <si>
    <t>44(2)(j)</t>
  </si>
  <si>
    <t>the rights of tamariki to keep a reasonable number and type of personal belongings</t>
  </si>
  <si>
    <t>44(2)(k)</t>
  </si>
  <si>
    <t>information on the need for connection between tamariki and their family, whānau, hapū, iwi and wider family group</t>
  </si>
  <si>
    <t>the support the foster parents will receive to facilitate this connection to whānau</t>
  </si>
  <si>
    <t>44(2)(l)</t>
  </si>
  <si>
    <t>the rights of legal guardians and how these are to be preserved</t>
  </si>
  <si>
    <t>44(2)(m)</t>
  </si>
  <si>
    <t>how tamariki can make a complaint</t>
  </si>
  <si>
    <t>44(2)(n)</t>
  </si>
  <si>
    <t>how foster parents can make a complaint</t>
  </si>
  <si>
    <t>Did foster parents of tamariki who were in care during the reporting period attend training on the NCS regulations?</t>
  </si>
  <si>
    <t>Assessment of prospective caregivers and their households</t>
  </si>
  <si>
    <t>45(1)</t>
  </si>
  <si>
    <t>Before the chid was placed in their care, was an assessment made of their suitability to provide care for the child?</t>
  </si>
  <si>
    <t>Purpose of assessment of prospective caregiver and their household</t>
  </si>
  <si>
    <t>46(a)</t>
  </si>
  <si>
    <t>Did the assessment determine the extent to which the prospective foster parent was likely able to provide an appropriate standard of care for the child?</t>
  </si>
  <si>
    <t>46(b)</t>
  </si>
  <si>
    <t>Did the assessment determine the extent to which the prospective foster parent was likely able to promote mana tamaiti, acknowledge the whakapapa and support the practice of whanaungatanga in relation to the child?</t>
  </si>
  <si>
    <t>37%</t>
  </si>
  <si>
    <t>46(d)</t>
  </si>
  <si>
    <t>Did the assessment determine the extent to which the prospective foster parent can provide a safe, stable, and loving home for the child?</t>
  </si>
  <si>
    <t>When assessment must be completed</t>
  </si>
  <si>
    <t>Were the foster parents for the child's current placement (or most recent placement during the reporting period) fully approved when the child was placed with them?</t>
  </si>
  <si>
    <t>Was the child placed with foster parents prior to completing the assessment of a prospective foster parent and their household?</t>
  </si>
  <si>
    <t>Periodic review of approvals</t>
  </si>
  <si>
    <t>50(1)</t>
  </si>
  <si>
    <t>Were foster parents reviewed within 2 years from approval? (where this applied to foster parents in the reporting period)</t>
  </si>
  <si>
    <t>Was the approval of the foster parents for the child's current placement (or most recent placement during the reporting period) granted or reviewed within the past 2 years?</t>
  </si>
  <si>
    <t>Provisional approvals for urgent placements</t>
  </si>
  <si>
    <t>51(2)</t>
  </si>
  <si>
    <t>Was a provisional approval made where placement is urgent?</t>
  </si>
  <si>
    <t>51(6)</t>
  </si>
  <si>
    <t>Are provisionally-approved foster parents closely monitored where tamariki are in there care?</t>
  </si>
  <si>
    <t>Identity confirmation</t>
  </si>
  <si>
    <t>Did the assessment include the following for each relevant individual (foster parent and members of their household over 18 years old):</t>
  </si>
  <si>
    <t>confirmation of identity</t>
  </si>
  <si>
    <t>69%</t>
  </si>
  <si>
    <t>Police vet</t>
  </si>
  <si>
    <t>53(1)</t>
  </si>
  <si>
    <t>police vet</t>
  </si>
  <si>
    <t>Other information</t>
  </si>
  <si>
    <t>consideration of other relevant information</t>
  </si>
  <si>
    <t>Risk assessment</t>
  </si>
  <si>
    <t>risk assessment</t>
  </si>
  <si>
    <t>Assessment of other matters</t>
  </si>
  <si>
    <t>How well did the assessment cover the following:</t>
  </si>
  <si>
    <t>56(a)(i)</t>
  </si>
  <si>
    <t>the prospective foster parent's experience, skills and attitudes relevant to providing care</t>
  </si>
  <si>
    <t>56(a)(ii)</t>
  </si>
  <si>
    <t>the safety, adequacy and appropriateness of the physical care environment</t>
  </si>
  <si>
    <t>56(a)(iii)</t>
  </si>
  <si>
    <t>the needs, strengths, and circumstances of the foster parent</t>
  </si>
  <si>
    <t>56(a)(iv)</t>
  </si>
  <si>
    <t>the foster parent's need for support and capability development</t>
  </si>
  <si>
    <t>56(a)(v)</t>
  </si>
  <si>
    <t>the identity of members of the foster parent's household or others likely to have regular unsupervised or overnight contact with the child</t>
  </si>
  <si>
    <t>How well did the assessment assess the likely effects of the placement on the following people:</t>
  </si>
  <si>
    <t>56(b)(i)</t>
  </si>
  <si>
    <t>56(b)(ii)</t>
  </si>
  <si>
    <t>the household</t>
  </si>
  <si>
    <t>Information to be provided to caregiver</t>
  </si>
  <si>
    <t>For the foster parents of tamariki who were in care at any time during the reporting period, before the child was placed with them, were the foster parents provided with the following information about the child:</t>
  </si>
  <si>
    <t>57(1)</t>
  </si>
  <si>
    <t>their roles and responsibilities to meet the needs of the child</t>
  </si>
  <si>
    <t>57(3)(a)</t>
  </si>
  <si>
    <t>a copy of the child's current Child and Young Person's Plan</t>
  </si>
  <si>
    <t>57(3)(b)</t>
  </si>
  <si>
    <t>why the child came into care</t>
  </si>
  <si>
    <t>57(3)(c)</t>
  </si>
  <si>
    <t>the child's needs (in particular any critical information relevant to their immediate needs)</t>
  </si>
  <si>
    <t>57(3)(d)</t>
  </si>
  <si>
    <t>access to assistance</t>
  </si>
  <si>
    <t>57(3)(e)</t>
  </si>
  <si>
    <t>the child's wishes, strengths, preferences, and behaviour</t>
  </si>
  <si>
    <t>57(3)(f)</t>
  </si>
  <si>
    <t>the child's family, whānau, hapū, iwi, family group and cultural background</t>
  </si>
  <si>
    <t>57(3)(g)</t>
  </si>
  <si>
    <t>how often the child will be visited by a social worker</t>
  </si>
  <si>
    <t>57(3)(h)</t>
  </si>
  <si>
    <t>ongoing planned contact with their family,  whānau, hapū, iwi and family group or other people important to the child</t>
  </si>
  <si>
    <t>57(3)(i)</t>
  </si>
  <si>
    <t>any other information needed to keep the foster parent and the child safe</t>
  </si>
  <si>
    <t>57(3)(j)</t>
  </si>
  <si>
    <t>support available for caring for the specific child</t>
  </si>
  <si>
    <t>Purpose of caregiver support plan</t>
  </si>
  <si>
    <t>58(a)</t>
  </si>
  <si>
    <t>Do foster parents have a foster parent support plan?</t>
  </si>
  <si>
    <t>Overall, how well does the most recent foster parent support plan identify the needs of the tamariki in their care?</t>
  </si>
  <si>
    <t>58(b)</t>
  </si>
  <si>
    <t>Does the most recent foster parent support plan identify the foster parents' needs for the following:</t>
  </si>
  <si>
    <t>access to training</t>
  </si>
  <si>
    <t>financial assistance</t>
  </si>
  <si>
    <t>access to respite care</t>
  </si>
  <si>
    <t>access to advice and assistance</t>
  </si>
  <si>
    <t>access to support person</t>
  </si>
  <si>
    <t>Content of caregiver support plan</t>
  </si>
  <si>
    <t>60(2)(a)</t>
  </si>
  <si>
    <t>Overall, how well does the most recent foster parent support plan describe the support the foster parent is provided with to meet the needs of the tamariki in their care?</t>
  </si>
  <si>
    <t>60(3)</t>
  </si>
  <si>
    <t>On average during the reporting period, were the foster parents visited by their foster parent social worker to the frequency identified in their support plans?</t>
  </si>
  <si>
    <t>If no, during the reporting period on average, were the foster parents visited by their foster parent social worker at least every eight weeks?</t>
  </si>
  <si>
    <t>11%</t>
  </si>
  <si>
    <t>Review of caregiver support plan</t>
  </si>
  <si>
    <t>61(1)</t>
  </si>
  <si>
    <t>Was the foster parent support plan created or reveiewed within the reporting period?</t>
  </si>
  <si>
    <t>Provision of support to caregivers</t>
  </si>
  <si>
    <t>62(1)(a)</t>
  </si>
  <si>
    <t>During the reporting period, did foster parents receive the support described in their most recent foster parent support plan to support the needs of tamariki in their care?</t>
  </si>
  <si>
    <t>During the reporting period, did foster parents receive support for any of the following:</t>
  </si>
  <si>
    <t>62(1)(b)</t>
  </si>
  <si>
    <t>promote the child's knowledge of whakapapa and the practice of whanaungatanga</t>
  </si>
  <si>
    <t>Support for maintaining whānau connections</t>
  </si>
  <si>
    <t>During the reporting period, did foster parents receive support for any of the following?</t>
  </si>
  <si>
    <t>63(a)</t>
  </si>
  <si>
    <t>understand the importance for tamariki Māori establishing, maintaining, or strengthening relationships with their whānau, hapū and iwi</t>
  </si>
  <si>
    <t>63(c)</t>
  </si>
  <si>
    <t>facilitate the child's participation in contact arrangements with whānau</t>
  </si>
  <si>
    <t>facilitate the child’s participation in contact arrangements with hapū and iwi</t>
  </si>
  <si>
    <t>Support for culture and identity</t>
  </si>
  <si>
    <t>65(a)</t>
  </si>
  <si>
    <t>promote the identity and culture of tamariki in their care</t>
  </si>
  <si>
    <t>65(b)</t>
  </si>
  <si>
    <t>understand and respect the personal choices of tamariki regarding their identity and culture</t>
  </si>
  <si>
    <t>65(c)</t>
  </si>
  <si>
    <t>enable tamariki to attend or participate in cultural events relevant to their culture and identity</t>
  </si>
  <si>
    <t>Part Four: Supporting children and young persons to express their views and contribute to their care experience</t>
  </si>
  <si>
    <t>Matters to be explained to children and young persons</t>
  </si>
  <si>
    <t>If the child entered care during the reporting period, were they provided the following information:</t>
  </si>
  <si>
    <t>66(a)</t>
  </si>
  <si>
    <t>the reason they were brought into care</t>
  </si>
  <si>
    <t>66(b)</t>
  </si>
  <si>
    <t>their Child and Young Person's Plan</t>
  </si>
  <si>
    <t>66(b)(i)</t>
  </si>
  <si>
    <t>their right to be supported with a disability</t>
  </si>
  <si>
    <t>66(b)(ii)</t>
  </si>
  <si>
    <t>the timing of the assessment of their needs and making a plan to meet their needs</t>
  </si>
  <si>
    <t>66(b)(iii)</t>
  </si>
  <si>
    <t>how often they will be visited</t>
  </si>
  <si>
    <t>66(c)</t>
  </si>
  <si>
    <t>how their family, whānau, hapū, iwi and family group will be involved in decisions made about them</t>
  </si>
  <si>
    <t>their right to stay close and connected to important members of their family and whānau</t>
  </si>
  <si>
    <t>66(d)</t>
  </si>
  <si>
    <t>how they can participate in decisions about their care and how their views will inform decisions about them</t>
  </si>
  <si>
    <t>66(e)(i)</t>
  </si>
  <si>
    <t>the advocacy services available to support them</t>
  </si>
  <si>
    <t>66(e)(ii)</t>
  </si>
  <si>
    <t>iwi or kaupapa Māori services available to them</t>
  </si>
  <si>
    <t>66(f)</t>
  </si>
  <si>
    <t>their right to confidentiality and privacy and how information will be collected, recorded, used, and disclosed</t>
  </si>
  <si>
    <t>66(g)</t>
  </si>
  <si>
    <t>that records are being maintained and how to access these records</t>
  </si>
  <si>
    <t>66(h)(i)</t>
  </si>
  <si>
    <t>their rights to give feedback</t>
  </si>
  <si>
    <t>their right to make a complaint</t>
  </si>
  <si>
    <t>66(h)(vi)</t>
  </si>
  <si>
    <t>what they can do if they are not satisfied with the Ministry's response to their complaint</t>
  </si>
  <si>
    <t>66(b)(iv)</t>
  </si>
  <si>
    <t>who they can contact if they have concerns</t>
  </si>
  <si>
    <t>66(h)(iii)</t>
  </si>
  <si>
    <t>what to expect once they give feedback or make a complaint</t>
  </si>
  <si>
    <t>Other steps that must be taken when child or young person enters care</t>
  </si>
  <si>
    <t>67(1)(a)</t>
  </si>
  <si>
    <t>Did the child receive information about their prospective foster parents and placement before being placed with them?</t>
  </si>
  <si>
    <t>67(1)(b)</t>
  </si>
  <si>
    <t>Was there an offer for the child to meet their prospective foster parents before being placed with them?</t>
  </si>
  <si>
    <t>67(1)(c)</t>
  </si>
  <si>
    <t>Has information been provided and explained to the child about their right to have their personal belongings with them?</t>
  </si>
  <si>
    <t>67(2)</t>
  </si>
  <si>
    <t>If placed under urgency, was information provided to the child about the foster parents and household as soon as is practicable?</t>
  </si>
  <si>
    <t>Method of providing information and explanation</t>
  </si>
  <si>
    <t>68(2)</t>
  </si>
  <si>
    <t>Was information provided and explained to the child when their plan was reviewed?</t>
  </si>
  <si>
    <t>Duties in relation to allegations of abuse or neglect</t>
  </si>
  <si>
    <t>69(1)</t>
  </si>
  <si>
    <t>Have all reports of concern of abuse or neglect while in care been responded to in the reporting period?</t>
  </si>
  <si>
    <t>For the most recent report of concern for the child in the reporting period:</t>
  </si>
  <si>
    <t>69(2)(a)</t>
  </si>
  <si>
    <t>was the response to the report of concern prompt?</t>
  </si>
  <si>
    <t>69(2)(b)</t>
  </si>
  <si>
    <t>was information about the report of concern recorded correctly?</t>
  </si>
  <si>
    <t>were appropriate steps taken in response to the report of concern?</t>
  </si>
  <si>
    <t>69(2)(c)</t>
  </si>
  <si>
    <t>where appropriate, was the child informed of the outcome of the abuse allegation/s?</t>
  </si>
  <si>
    <t>69(2)(d)</t>
  </si>
  <si>
    <t>Were the following required steps taken in response of this allegation:</t>
  </si>
  <si>
    <t>a review of the child's Child and Young Person Plan?</t>
  </si>
  <si>
    <t>provision of supports to address the impact of harm</t>
  </si>
  <si>
    <t>a review of foster parent plans</t>
  </si>
  <si>
    <t>Duty to maintain record of important life events</t>
  </si>
  <si>
    <t>Are records maintained about the important life events for child?</t>
  </si>
  <si>
    <t>Part Five: Supporting children and young persons during care transitions</t>
  </si>
  <si>
    <t>Assessment and support plans for care transition</t>
  </si>
  <si>
    <t>72(a)</t>
  </si>
  <si>
    <t>Before the care transition took place, was an assessment made of transition-related support needs?</t>
  </si>
  <si>
    <t>How well did the assessment determine the necessary steps for the child to experience a positive care transition?</t>
  </si>
  <si>
    <t>72(b)</t>
  </si>
  <si>
    <t>Was the child's Child and Young Person's Plan updated to reflect the support required to meet the child's assessed transition-related support needs?</t>
  </si>
  <si>
    <t>Process and contents of care transition plan</t>
  </si>
  <si>
    <t>73 (1)</t>
  </si>
  <si>
    <t>When planning for the care transition, were the following people consulted:</t>
  </si>
  <si>
    <t>73(1)(a)</t>
  </si>
  <si>
    <t>73(1)(b)</t>
  </si>
  <si>
    <t>their current foster parent</t>
  </si>
  <si>
    <t>their prospective foster parent</t>
  </si>
  <si>
    <t>73(1)(d)</t>
  </si>
  <si>
    <t>Monitoring and support during care transition phase</t>
  </si>
  <si>
    <t>74(1)</t>
  </si>
  <si>
    <t>If the transition was a Return Home, was the child visited weekly until the Child and Young Person's Plan was reviewed?</t>
  </si>
  <si>
    <t>74(2)(a)</t>
  </si>
  <si>
    <t>How well did the updated plan address the following needs or considerations:</t>
  </si>
  <si>
    <t>transition-related support needs</t>
  </si>
  <si>
    <t>disability-related needs</t>
  </si>
  <si>
    <t>Overall, thinking of support provided during the care transition:</t>
  </si>
  <si>
    <t>how appropriate was the amount and type of support provided?</t>
  </si>
  <si>
    <t>74(2)(b)</t>
  </si>
  <si>
    <t>how well was cultural safety of the child considered in the way support was provided?</t>
  </si>
  <si>
    <t>Before the care transition took place, was the child provided with the following:</t>
  </si>
  <si>
    <t>74(2)(c)</t>
  </si>
  <si>
    <t>an explanation about why the care transition is happening</t>
  </si>
  <si>
    <t>74(2)(d)</t>
  </si>
  <si>
    <t>information about the new environment, caregiving household or residence</t>
  </si>
  <si>
    <t>74(2)(e)</t>
  </si>
  <si>
    <t>the opportunity to visit the new care environment</t>
  </si>
  <si>
    <t>74(2)(f)</t>
  </si>
  <si>
    <t>Before the care transition took place, was the transition plan or updated Child and Young Person Plan shared with the following people:</t>
  </si>
  <si>
    <t>current foster parent</t>
  </si>
  <si>
    <t>future foster parent</t>
  </si>
  <si>
    <t>74(2)(g)</t>
  </si>
  <si>
    <t>Based on the information from visits (or other sources), was the child able to take personal belongings of importance with them to the new care environment?</t>
  </si>
  <si>
    <t>74(2)(h)</t>
  </si>
  <si>
    <t>Did the updated plans address support to maintain the relationship with the current foster parent (where that is considered to be in the child’s best interests)</t>
  </si>
  <si>
    <t>Assessment of life skills</t>
  </si>
  <si>
    <t>Before the rangatahi transitioned to independence, was an assessment made of their life skills?</t>
  </si>
  <si>
    <t>Has a transition plan been developed for those transitioning to adulthood?</t>
  </si>
  <si>
    <t>75(2)</t>
  </si>
  <si>
    <t>If the child has a disability, did they continue to receive disability-related support throughout the care transtion?</t>
  </si>
  <si>
    <t>How well did the assessment address development or disability needs of the rangatahi?</t>
  </si>
  <si>
    <t>75(3)</t>
  </si>
  <si>
    <t>Overall, how well did the assessment address the young person's life skills?</t>
  </si>
  <si>
    <t>How well did the life skills assessment address the young person's knowledge of the following:</t>
  </si>
  <si>
    <t>75(3)(a)(i)</t>
  </si>
  <si>
    <t>personal and healthcare</t>
  </si>
  <si>
    <t>75(3)(a)(ii)</t>
  </si>
  <si>
    <t>managing money</t>
  </si>
  <si>
    <t>75(3)(a)(iii)</t>
  </si>
  <si>
    <t>shopping</t>
  </si>
  <si>
    <t>75(3)(a)(iv)</t>
  </si>
  <si>
    <t>cooking</t>
  </si>
  <si>
    <t>75(3)(a)(v)</t>
  </si>
  <si>
    <t>driving</t>
  </si>
  <si>
    <t>75(3)(b)(i)</t>
  </si>
  <si>
    <t>sexual and reproductive health</t>
  </si>
  <si>
    <t>75(3)(b)(ii)</t>
  </si>
  <si>
    <t>sexual or gender identity</t>
  </si>
  <si>
    <t>75(3)(b)(iii)</t>
  </si>
  <si>
    <t>safe and positive relationships</t>
  </si>
  <si>
    <t>75(3)(b)(iv)</t>
  </si>
  <si>
    <t>culture and identity</t>
  </si>
  <si>
    <t>Before the rangtahi transitioned to independence, were they provided with:</t>
  </si>
  <si>
    <t>76(a)</t>
  </si>
  <si>
    <t>a copy of their record of important life events and achievements</t>
  </si>
  <si>
    <t>43%</t>
  </si>
  <si>
    <t>76(b)</t>
  </si>
  <si>
    <t>assistance to develop any life skills needed for their independence</t>
  </si>
  <si>
    <t>Before the rangtahi transitioned to independence, were they provided with assistance to obtain the following:</t>
  </si>
  <si>
    <t>76(c)(i)</t>
  </si>
  <si>
    <t>photo identification</t>
  </si>
  <si>
    <t>76(c)(ii)</t>
  </si>
  <si>
    <t>birth certificate</t>
  </si>
  <si>
    <t>76(c)(iii)</t>
  </si>
  <si>
    <t>IRD number</t>
  </si>
  <si>
    <t>76(c)(iv)</t>
  </si>
  <si>
    <t>bank account</t>
  </si>
  <si>
    <t>76(c)(v)</t>
  </si>
  <si>
    <t>verified online identity</t>
  </si>
  <si>
    <t>57%</t>
  </si>
  <si>
    <t>76(d)</t>
  </si>
  <si>
    <t>information about the legal requirements to enrol in the electoral roll once they reach the age of 18 years</t>
  </si>
  <si>
    <t>76(e)</t>
  </si>
  <si>
    <t>information about accessing health, education, housing, employment, financial and legal services independently once they leave care or custody</t>
  </si>
  <si>
    <t>Schedule Two: Statement of rights</t>
  </si>
  <si>
    <t>Schedule Two</t>
  </si>
  <si>
    <t>Has their statement of rights been explained to the child in a way that is appropriate for their age, development, sexual orientation, language, or disability?</t>
  </si>
  <si>
    <t>2024-25 Compliance</t>
  </si>
  <si>
    <t>Was the TAP assessment completed or updated in the 6-months to 30 June 2025?</t>
  </si>
  <si>
    <t>Was the Child or Young Person's Plan completed or updated in the 6 months to 30 June 2025?</t>
  </si>
  <si>
    <t>30(1)</t>
  </si>
  <si>
    <t>What proportion of actions were completed by the original/amended due date?</t>
  </si>
  <si>
    <t>If no, during the reporting period on average, was the child visited by their social worker at least every eight weeks?</t>
  </si>
  <si>
    <t>51(5)</t>
  </si>
  <si>
    <t>Where provisionally approved, how soon after placement was a full foster parent assessment carried out?</t>
  </si>
  <si>
    <t>If the child entered care during the reporting period, were they informed of their rights to try new and fun things?</t>
  </si>
  <si>
    <t xml:space="preserve"> - </t>
  </si>
  <si>
    <t>in employment</t>
  </si>
  <si>
    <t/>
  </si>
  <si>
    <t>Change since 2024/5</t>
  </si>
  <si>
    <t>If the transition was to another foster parent or residence, was the child visiting within two working days after the transition?</t>
  </si>
  <si>
    <t>Less or equal to 25 business days</t>
  </si>
  <si>
    <t>Between 25 to 50 business days</t>
  </si>
  <si>
    <t>Greater than 50 business days</t>
  </si>
  <si>
    <t>Still ongoing</t>
  </si>
  <si>
    <t>If aged 16 years or over, has the young person been assissted to do the following:</t>
  </si>
  <si>
    <t>ND</t>
  </si>
  <si>
    <t>NA</t>
  </si>
  <si>
    <t>Measure is not applicable in the reporting period.</t>
  </si>
  <si>
    <t>Open Home Foundation were unable to respond for tamariki and rangatahi who were transferred from Oranga Tamariki in the reporting period.</t>
  </si>
  <si>
    <r>
      <rPr>
        <b/>
        <sz val="11"/>
        <color theme="1"/>
        <rFont val="Roboto Light"/>
      </rPr>
      <t>Open Home Foundation 2024/2025 compliance table</t>
    </r>
    <r>
      <rPr>
        <sz val="11"/>
        <color theme="1"/>
        <rFont val="Roboto Light"/>
      </rPr>
      <t xml:space="preserve"> 
</t>
    </r>
    <r>
      <rPr>
        <sz val="12"/>
        <color theme="1"/>
        <rFont val="Roboto Light"/>
      </rPr>
      <t xml:space="preserve">
These tables show compliance against measures relating to the National Care Standards Regulations, based on data that we requested from monitored agencies for each of the last three reporting periods.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</si>
</sst>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font>
      <sz val="11"/>
      <color theme="1"/>
      <name val="Aptos Narrow"/>
      <family val="2"/>
      <scheme val="minor"/>
    </font>
    <font>
      <sz val="11"/>
      <color theme="1"/>
      <name val="Aptos Narrow"/>
      <family val="2"/>
      <scheme val="minor"/>
    </font>
    <font>
      <sz val="11"/>
      <color theme="1"/>
      <name val="Arial Mäori"/>
      <family val="2"/>
    </font>
    <font>
      <sz val="11"/>
      <color rgb="FF006100"/>
      <name val="Aptos Narrow"/>
      <family val="2"/>
      <scheme val="minor"/>
    </font>
    <font>
      <b/>
      <sz val="12"/>
      <name val="Roboto Light"/>
    </font>
    <font>
      <sz val="12"/>
      <name val="Roboto Light"/>
    </font>
    <font>
      <b/>
      <sz val="12"/>
      <color theme="1"/>
      <name val="Roboto Light"/>
    </font>
    <font>
      <sz val="11"/>
      <color indexed="8"/>
      <name val="Roboto Light"/>
    </font>
    <font>
      <sz val="12"/>
      <color rgb="FF000000"/>
      <name val="Roboto Light"/>
    </font>
    <font>
      <sz val="11"/>
      <color theme="1"/>
      <name val="Roboto Light"/>
    </font>
    <font>
      <b/>
      <sz val="11"/>
      <color theme="1"/>
      <name val="Roboto Light"/>
    </font>
    <font>
      <sz val="12"/>
      <color theme="1"/>
      <name val="Roboto Light"/>
    </font>
    <font>
      <b/>
      <sz val="12"/>
      <name val="Roboto"/>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0"/>
        <bgColor indexed="64"/>
      </patternFill>
    </fill>
    <fill>
      <patternFill patternType="solid">
        <fgColor rgb="FFB9A3BC"/>
        <bgColor indexed="64"/>
      </patternFill>
    </fill>
    <fill>
      <patternFill patternType="solid">
        <fgColor rgb="FFE3DAE4"/>
        <bgColor theme="4" tint="0.79998168889431442"/>
      </patternFill>
    </fill>
    <fill>
      <patternFill patternType="solid">
        <fgColor rgb="FFE3DA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 fillId="3" borderId="0" applyNumberFormat="0" applyBorder="0" applyAlignment="0" applyProtection="0"/>
  </cellStyleXfs>
  <cellXfs count="69">
    <xf numFmtId="0" fontId="0" fillId="0" borderId="0" xfId="0"/>
    <xf numFmtId="0" fontId="5" fillId="0" borderId="0" xfId="0" applyFont="1"/>
    <xf numFmtId="0" fontId="4" fillId="0" borderId="0" xfId="1" applyFont="1" applyAlignment="1">
      <alignment horizontal="left" wrapText="1"/>
    </xf>
    <xf numFmtId="0" fontId="4" fillId="0" borderId="0" xfId="1" applyFont="1" applyAlignment="1">
      <alignment horizontal="center" wrapText="1"/>
    </xf>
    <xf numFmtId="0" fontId="4" fillId="0" borderId="0" xfId="1" applyFont="1" applyAlignment="1">
      <alignment wrapText="1"/>
    </xf>
    <xf numFmtId="9" fontId="4" fillId="0" borderId="0" xfId="2" applyFont="1" applyFill="1" applyBorder="1" applyAlignment="1">
      <alignment horizontal="center" wrapText="1"/>
    </xf>
    <xf numFmtId="0" fontId="5" fillId="0" borderId="1" xfId="1" applyFont="1" applyBorder="1" applyAlignment="1">
      <alignment horizontal="left"/>
    </xf>
    <xf numFmtId="0" fontId="5" fillId="0" borderId="1" xfId="1" applyFont="1" applyBorder="1" applyAlignment="1">
      <alignment wrapText="1"/>
    </xf>
    <xf numFmtId="9" fontId="5" fillId="0" borderId="1" xfId="2" applyFont="1" applyBorder="1" applyAlignment="1">
      <alignment horizontal="center"/>
    </xf>
    <xf numFmtId="0" fontId="5" fillId="2" borderId="1" xfId="1" applyFont="1" applyFill="1" applyBorder="1" applyAlignment="1">
      <alignment horizontal="left"/>
    </xf>
    <xf numFmtId="0" fontId="5" fillId="2" borderId="1" xfId="1" applyFont="1" applyFill="1" applyBorder="1" applyAlignment="1">
      <alignment wrapText="1"/>
    </xf>
    <xf numFmtId="0" fontId="4" fillId="2" borderId="1" xfId="1" applyFont="1" applyFill="1" applyBorder="1" applyAlignment="1">
      <alignment wrapText="1"/>
    </xf>
    <xf numFmtId="0" fontId="5" fillId="2" borderId="1" xfId="1" applyFont="1" applyFill="1" applyBorder="1" applyAlignment="1">
      <alignment horizontal="center"/>
    </xf>
    <xf numFmtId="0" fontId="5" fillId="0" borderId="1" xfId="1" applyFont="1" applyBorder="1" applyAlignment="1">
      <alignment horizontal="left" wrapText="1"/>
    </xf>
    <xf numFmtId="0" fontId="5" fillId="0" borderId="1" xfId="1" applyFont="1" applyBorder="1"/>
    <xf numFmtId="0" fontId="5" fillId="0" borderId="1" xfId="3" applyFont="1" applyBorder="1" applyAlignment="1">
      <alignment wrapText="1"/>
    </xf>
    <xf numFmtId="9" fontId="5" fillId="0" borderId="1" xfId="2" applyFont="1" applyFill="1" applyBorder="1" applyAlignment="1">
      <alignment horizontal="center"/>
    </xf>
    <xf numFmtId="0" fontId="5" fillId="0" borderId="3" xfId="1" applyFont="1" applyBorder="1" applyAlignment="1">
      <alignment wrapText="1"/>
    </xf>
    <xf numFmtId="0" fontId="5" fillId="0" borderId="0" xfId="1" applyFont="1" applyAlignment="1">
      <alignment horizontal="left"/>
    </xf>
    <xf numFmtId="0" fontId="5" fillId="0" borderId="0" xfId="1" applyFont="1" applyAlignment="1">
      <alignment wrapText="1"/>
    </xf>
    <xf numFmtId="9" fontId="5" fillId="0" borderId="0" xfId="2" applyFont="1" applyBorder="1" applyAlignment="1">
      <alignment horizontal="center"/>
    </xf>
    <xf numFmtId="9" fontId="5" fillId="0" borderId="1" xfId="4" applyFont="1" applyFill="1" applyBorder="1" applyAlignment="1">
      <alignment horizontal="center"/>
    </xf>
    <xf numFmtId="0" fontId="5" fillId="0" borderId="1" xfId="3" applyFont="1" applyBorder="1" applyAlignment="1">
      <alignment horizontal="left" wrapText="1"/>
    </xf>
    <xf numFmtId="0" fontId="5" fillId="0" borderId="0" xfId="3" applyFont="1" applyAlignment="1">
      <alignment horizontal="left" wrapText="1"/>
    </xf>
    <xf numFmtId="0" fontId="5" fillId="0" borderId="0" xfId="3" applyFont="1" applyAlignment="1">
      <alignment wrapText="1"/>
    </xf>
    <xf numFmtId="9" fontId="5" fillId="0" borderId="0" xfId="2" applyFont="1" applyFill="1" applyBorder="1" applyAlignment="1">
      <alignment horizontal="center"/>
    </xf>
    <xf numFmtId="0" fontId="7" fillId="0" borderId="0" xfId="0" applyFont="1"/>
    <xf numFmtId="164" fontId="7" fillId="0" borderId="0" xfId="0" applyNumberFormat="1" applyFont="1"/>
    <xf numFmtId="0" fontId="4" fillId="0" borderId="1" xfId="3" applyFont="1" applyBorder="1" applyAlignment="1">
      <alignment horizontal="left" wrapText="1"/>
    </xf>
    <xf numFmtId="0" fontId="4" fillId="0" borderId="1" xfId="3" applyFont="1" applyBorder="1" applyAlignment="1">
      <alignment wrapText="1"/>
    </xf>
    <xf numFmtId="0" fontId="5" fillId="0" borderId="1" xfId="3" applyFont="1" applyBorder="1" applyAlignment="1">
      <alignment horizontal="left" wrapText="1" indent="1"/>
    </xf>
    <xf numFmtId="0" fontId="5" fillId="0" borderId="1" xfId="3" applyFont="1" applyBorder="1" applyAlignment="1">
      <alignment horizontal="left"/>
    </xf>
    <xf numFmtId="0" fontId="5" fillId="0" borderId="1" xfId="0" applyFont="1" applyBorder="1"/>
    <xf numFmtId="0" fontId="5" fillId="0" borderId="1" xfId="0" applyFont="1" applyBorder="1" applyAlignment="1">
      <alignment wrapText="1"/>
    </xf>
    <xf numFmtId="9" fontId="5" fillId="0" borderId="1" xfId="6" applyFont="1" applyBorder="1" applyAlignment="1">
      <alignment horizontal="center"/>
    </xf>
    <xf numFmtId="0" fontId="5" fillId="0" borderId="0" xfId="0" applyFont="1" applyAlignment="1">
      <alignment horizontal="left"/>
    </xf>
    <xf numFmtId="0" fontId="5" fillId="0" borderId="0" xfId="0" applyFont="1" applyAlignment="1">
      <alignment horizontal="center"/>
    </xf>
    <xf numFmtId="0" fontId="8" fillId="0" borderId="7" xfId="7" applyFont="1" applyFill="1" applyBorder="1" applyAlignment="1">
      <alignment horizontal="left" wrapText="1"/>
    </xf>
    <xf numFmtId="0" fontId="9" fillId="0" borderId="0" xfId="0" applyFont="1"/>
    <xf numFmtId="0" fontId="11" fillId="4" borderId="3" xfId="0" applyFont="1" applyFill="1" applyBorder="1" applyAlignment="1">
      <alignment horizontal="center" vertical="center"/>
    </xf>
    <xf numFmtId="0" fontId="11" fillId="4" borderId="6" xfId="0" applyFont="1" applyFill="1" applyBorder="1" applyAlignment="1">
      <alignment horizontal="left" vertical="center" wrapText="1"/>
    </xf>
    <xf numFmtId="0" fontId="4" fillId="5" borderId="2" xfId="0" applyFont="1" applyFill="1" applyBorder="1" applyAlignment="1">
      <alignment horizontal="left"/>
    </xf>
    <xf numFmtId="0" fontId="4" fillId="5" borderId="0" xfId="0" applyFont="1" applyFill="1" applyAlignment="1">
      <alignment horizontal="left"/>
    </xf>
    <xf numFmtId="0" fontId="4" fillId="6" borderId="1" xfId="1" applyFont="1" applyFill="1" applyBorder="1" applyAlignment="1">
      <alignment horizontal="left" wrapText="1"/>
    </xf>
    <xf numFmtId="9" fontId="4" fillId="6" borderId="1" xfId="2" applyFont="1" applyFill="1" applyBorder="1" applyAlignment="1">
      <alignment horizontal="center" wrapText="1"/>
    </xf>
    <xf numFmtId="0" fontId="4" fillId="7" borderId="1" xfId="3" applyFont="1" applyFill="1" applyBorder="1" applyAlignment="1">
      <alignment horizontal="left" wrapText="1"/>
    </xf>
    <xf numFmtId="0" fontId="4" fillId="7" borderId="3" xfId="3" applyFont="1" applyFill="1" applyBorder="1" applyAlignment="1">
      <alignment horizontal="left" wrapText="1"/>
    </xf>
    <xf numFmtId="0" fontId="4" fillId="7" borderId="4" xfId="3" applyFont="1" applyFill="1" applyBorder="1" applyAlignment="1">
      <alignment horizontal="left" wrapText="1"/>
    </xf>
    <xf numFmtId="0" fontId="4" fillId="7" borderId="5" xfId="3" applyFont="1" applyFill="1" applyBorder="1" applyAlignment="1">
      <alignment horizontal="left" wrapText="1"/>
    </xf>
    <xf numFmtId="0" fontId="6" fillId="5" borderId="1" xfId="0" applyFont="1" applyFill="1" applyBorder="1" applyAlignment="1">
      <alignment horizontal="left"/>
    </xf>
    <xf numFmtId="0" fontId="5" fillId="4" borderId="1" xfId="1" applyFont="1" applyFill="1" applyBorder="1" applyAlignment="1">
      <alignment horizontal="left"/>
    </xf>
    <xf numFmtId="0" fontId="5" fillId="4" borderId="1" xfId="1" applyFont="1" applyFill="1" applyBorder="1" applyAlignment="1">
      <alignment wrapText="1"/>
    </xf>
    <xf numFmtId="0" fontId="4" fillId="4" borderId="1" xfId="1" applyFont="1" applyFill="1" applyBorder="1" applyAlignment="1">
      <alignment wrapText="1"/>
    </xf>
    <xf numFmtId="0" fontId="5" fillId="4" borderId="1" xfId="1" applyFont="1" applyFill="1" applyBorder="1" applyAlignment="1">
      <alignment horizontal="center"/>
    </xf>
    <xf numFmtId="0" fontId="12" fillId="6" borderId="1" xfId="1" applyFont="1" applyFill="1" applyBorder="1" applyAlignment="1">
      <alignment horizontal="center" wrapText="1"/>
    </xf>
    <xf numFmtId="0" fontId="12" fillId="0" borderId="0" xfId="1" applyFont="1" applyAlignment="1">
      <alignment horizontal="center" wrapText="1"/>
    </xf>
    <xf numFmtId="9" fontId="12" fillId="0" borderId="1" xfId="4" applyFont="1" applyBorder="1" applyAlignment="1">
      <alignment horizontal="center"/>
    </xf>
    <xf numFmtId="9" fontId="12" fillId="2" borderId="1" xfId="4" applyFont="1" applyFill="1" applyBorder="1" applyAlignment="1">
      <alignment horizontal="center"/>
    </xf>
    <xf numFmtId="9" fontId="12" fillId="0" borderId="0" xfId="4" applyFont="1" applyBorder="1" applyAlignment="1">
      <alignment horizontal="center"/>
    </xf>
    <xf numFmtId="9" fontId="12" fillId="0" borderId="1" xfId="4" applyFont="1" applyFill="1" applyBorder="1" applyAlignment="1">
      <alignment horizontal="center"/>
    </xf>
    <xf numFmtId="9" fontId="12" fillId="4" borderId="1" xfId="4" applyFont="1" applyFill="1" applyBorder="1" applyAlignment="1">
      <alignment horizontal="center"/>
    </xf>
    <xf numFmtId="9" fontId="12" fillId="0" borderId="0" xfId="4" applyFont="1" applyFill="1" applyBorder="1" applyAlignment="1">
      <alignment horizontal="center"/>
    </xf>
    <xf numFmtId="0" fontId="12" fillId="0" borderId="0" xfId="0" applyFont="1" applyAlignment="1">
      <alignment horizontal="center"/>
    </xf>
    <xf numFmtId="0" fontId="4" fillId="7" borderId="1" xfId="3" applyFont="1" applyFill="1" applyBorder="1" applyAlignment="1">
      <alignment wrapText="1"/>
    </xf>
    <xf numFmtId="0" fontId="5" fillId="7" borderId="1" xfId="3" applyFont="1" applyFill="1" applyBorder="1" applyAlignment="1">
      <alignment horizontal="center" wrapText="1"/>
    </xf>
    <xf numFmtId="0" fontId="9" fillId="7" borderId="0" xfId="0" applyFont="1" applyFill="1" applyAlignment="1">
      <alignment horizontal="left" vertical="top" wrapText="1"/>
    </xf>
    <xf numFmtId="0" fontId="9" fillId="7" borderId="0" xfId="0" applyFont="1" applyFill="1"/>
    <xf numFmtId="0" fontId="6" fillId="7" borderId="0" xfId="0" applyFont="1" applyFill="1" applyAlignment="1">
      <alignment vertical="center"/>
    </xf>
    <xf numFmtId="0" fontId="11" fillId="7" borderId="0" xfId="0" applyFont="1" applyFill="1"/>
  </cellXfs>
  <cellStyles count="8">
    <cellStyle name="Good" xfId="7" builtinId="26"/>
    <cellStyle name="Normal" xfId="0" builtinId="0"/>
    <cellStyle name="Normal 2" xfId="1" xr:uid="{16791B02-DEF0-40DF-943C-D0AF0A7EE484}"/>
    <cellStyle name="Normal 4" xfId="3" xr:uid="{FBA1B23D-F379-4C84-8261-0BB015CD0B41}"/>
    <cellStyle name="Percent" xfId="6" builtinId="5"/>
    <cellStyle name="Percent 2 2" xfId="4" xr:uid="{CD487F33-7BEF-4DBA-A887-C513A84DBD26}"/>
    <cellStyle name="Percent 2 2 2" xfId="5" xr:uid="{7C37060B-DA44-4BA4-A863-AAA273FA47FA}"/>
    <cellStyle name="Percent 3" xfId="2" xr:uid="{670B247C-4EFC-4B56-A0D8-68CAFAAD07F5}"/>
  </cellStyles>
  <dxfs count="2">
    <dxf>
      <font>
        <color rgb="FF00B050"/>
      </font>
    </dxf>
    <dxf>
      <font>
        <color rgb="FF9C0006"/>
      </font>
    </dxf>
  </dxfs>
  <tableStyles count="0" defaultTableStyle="TableStyleMedium2" defaultPivotStyle="PivotStyleLight16"/>
  <colors>
    <mruColors>
      <color rgb="FFE3DAE4"/>
      <color rgb="FFB9A3BC"/>
      <color rgb="FFF2D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roturuki-my.sharepoint.com/personal/daniel_caballero-martinez_aroturuki_govt_nz/Documents/Documents/Dump.xlsx" TargetMode="External"/><Relationship Id="rId1" Type="http://schemas.openxmlformats.org/officeDocument/2006/relationships/externalLinkPath" Target="/personal/daniel_caballero-martinez_aroturuki_govt_nz/Documents/Documents/Dum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roturuki.sharepoint.com/sites/ExtRptsRsh/Experience%20of%20Care/Experiences%20of%20Care%202024-25/Our%20Context%20-%20Tables%20-%20DRAFT%20-%2020250901.xlsx" TargetMode="External"/><Relationship Id="rId1" Type="http://schemas.openxmlformats.org/officeDocument/2006/relationships/externalLinkPath" Target="https://aroturuki.sharepoint.com/sites/ExtRptsRsh/Experience%20of%20Care/Experiences%20of%20Care%202024-25/Our%20Context%20-%20Tables%20-%20DRAFT%20-%2020250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6"/>
      <sheetName val="EoCA 23_24 - OHF Data Response"/>
      <sheetName val="OT Complaints - Power BI Report"/>
      <sheetName val="24.10.15 SchoolEnrolment"/>
      <sheetName val="Sheet5"/>
      <sheetName val="OHF - EQUITY ANALYSIS (2)"/>
      <sheetName val="OHF _ Placement changes"/>
      <sheetName val="OHF - EQUITY ANALYSIS"/>
      <sheetName val="EoCA - Data Products"/>
      <sheetName val="OHF Demographics (1)"/>
      <sheetName val="OHF Demographics (2)"/>
      <sheetName val="Power BI AC Report-Dashboard"/>
      <sheetName val="Sheet3"/>
      <sheetName val="ICM_Monitoring_Visits"/>
      <sheetName val="We spoke with' number"/>
      <sheetName val="A3 Canterbury Māori data"/>
      <sheetName val="Upload Barnardos data"/>
      <sheetName val="Update data model for NCS"/>
      <sheetName val="Sheet7"/>
      <sheetName val="Care Transition data checks"/>
      <sheetName val="Te Pataka connectors"/>
      <sheetName val="DevOps Pipeline releases policy"/>
      <sheetName val="A3 Data - NCEA figures"/>
      <sheetName val="Lists"/>
      <sheetName val="Stats"/>
      <sheetName val="CFA 22-23 vs 23-24"/>
      <sheetName val="CFA compare structure"/>
      <sheetName val="Sheet1"/>
      <sheetName val="OT - OHF compliance table"/>
      <sheetName val="Comparing Sites tables"/>
      <sheetName val="Sheet2"/>
      <sheetName val="Sheet4"/>
      <sheetName val="RoCs fnlotctp NZ 23-24"/>
      <sheetName val="Sheet13"/>
      <sheetName val="EoCA_Ethnicity2024"/>
      <sheetName val="Sheet11"/>
      <sheetName val="Sheet10"/>
      <sheetName val="Sheet15"/>
      <sheetName val="Sheet16"/>
      <sheetName val="Sheet14"/>
      <sheetName val="Sheet12"/>
      <sheetName val="y. ARCHIVE"/>
      <sheetName val="z. DONE"/>
      <sheetName val="Do"/>
      <sheetName val="Traductor"/>
      <sheetName val="2024-25 Compliance Table"/>
      <sheetName val="OHF Annual Request 2024-25"/>
      <sheetName val="Sheet8"/>
      <sheetName val="Sheet18"/>
      <sheetName val="Sheet19"/>
      <sheetName val="OT Annual Request (2)"/>
      <sheetName val="OT Annual Request (3)"/>
      <sheetName val="OT Annual Request"/>
      <sheetName val="OT RoC Notifier codes"/>
      <sheetName val="DL"/>
      <sheetName val="Stats Demographics IDs"/>
      <sheetName val="Comparing CFA 2024vs2025"/>
      <sheetName val="Sheet17"/>
      <sheetName val="Sheet9"/>
      <sheetName val="SoCiC dataset structure"/>
      <sheetName val="SoCiC measures requested"/>
      <sheetName val="Match Placement types"/>
      <sheetName val="Sheet20"/>
      <sheetName val="2023-24 Compliance Table"/>
      <sheetName val="Sheet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AREA</v>
          </cell>
          <cell r="C1" t="str">
            <v>PROJECT</v>
          </cell>
          <cell r="E1" t="str">
            <v>TASK</v>
          </cell>
        </row>
        <row r="2">
          <cell r="A2" t="e">
            <v>#REF!</v>
          </cell>
          <cell r="C2" t="e">
            <v>#REF!</v>
          </cell>
          <cell r="E2" t="e">
            <v>#REF!</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048553">
          <cell r="XFD1048553" t="str">
            <v>1. High</v>
          </cell>
        </row>
        <row r="1048554">
          <cell r="XFD1048554" t="str">
            <v>2. Normal</v>
          </cell>
        </row>
        <row r="1048555">
          <cell r="XFD1048555" t="str">
            <v>3. Low</v>
          </cell>
        </row>
        <row r="1048562">
          <cell r="XFD1048562" t="str">
            <v>0. NOW</v>
          </cell>
        </row>
        <row r="1048563">
          <cell r="XFD1048563" t="str">
            <v>1. IN PROGRESS</v>
          </cell>
        </row>
        <row r="1048564">
          <cell r="XFD1048564" t="str">
            <v>a. NEXT</v>
          </cell>
        </row>
        <row r="1048565">
          <cell r="XFD1048565" t="str">
            <v>b. TO DO</v>
          </cell>
        </row>
        <row r="1048566">
          <cell r="XFD1048566" t="str">
            <v>c. WAITING FOR</v>
          </cell>
        </row>
        <row r="1048567">
          <cell r="XFD1048567" t="str">
            <v>d. BACKLOG</v>
          </cell>
        </row>
        <row r="1048568">
          <cell r="XFD1048568" t="str">
            <v>y. ARCHIVE</v>
          </cell>
        </row>
        <row r="1048569">
          <cell r="XFD1048569" t="str">
            <v>z. DONE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CA 24_25 Context (Final)"/>
      <sheetName val="EoCA 24_25 Context (Formulas)"/>
      <sheetName val="Population"/>
      <sheetName val="Average number of caregivers"/>
      <sheetName val="Average number of social worker"/>
      <sheetName val="Reason Care Transition"/>
      <sheetName val="Reason Care Entry"/>
    </sheetNames>
    <sheetDataSet>
      <sheetData sheetId="0"/>
      <sheetData sheetId="1">
        <row r="3">
          <cell r="A3">
            <v>5640</v>
          </cell>
        </row>
        <row r="8">
          <cell r="C8">
            <v>5576</v>
          </cell>
        </row>
        <row r="9">
          <cell r="C9">
            <v>62</v>
          </cell>
        </row>
        <row r="10">
          <cell r="C10">
            <v>2</v>
          </cell>
        </row>
        <row r="45">
          <cell r="C45">
            <v>1256934</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7EBD-D9EA-4848-907A-2995B05AEEA6}">
  <dimension ref="A1:N6"/>
  <sheetViews>
    <sheetView tabSelected="1" workbookViewId="0">
      <selection activeCell="F12" sqref="F12"/>
    </sheetView>
  </sheetViews>
  <sheetFormatPr defaultRowHeight="15"/>
  <cols>
    <col min="1" max="1" width="9.140625" style="38"/>
    <col min="2" max="2" width="38.140625" style="38" customWidth="1"/>
    <col min="3" max="16384" width="9.140625" style="38"/>
  </cols>
  <sheetData>
    <row r="1" spans="1:14" ht="60.6" customHeight="1">
      <c r="A1" s="65" t="s">
        <v>652</v>
      </c>
      <c r="B1" s="65"/>
      <c r="C1" s="65"/>
      <c r="D1" s="65"/>
      <c r="E1" s="65"/>
      <c r="F1" s="65"/>
      <c r="G1" s="65"/>
      <c r="H1" s="65"/>
      <c r="I1" s="65"/>
      <c r="J1" s="65"/>
      <c r="K1" s="65"/>
      <c r="L1" s="65"/>
      <c r="M1" s="65"/>
      <c r="N1" s="65"/>
    </row>
    <row r="2" spans="1:14">
      <c r="A2" s="66"/>
      <c r="B2" s="66"/>
      <c r="C2" s="66"/>
      <c r="D2" s="66"/>
      <c r="E2" s="66"/>
      <c r="F2" s="66"/>
      <c r="G2" s="66"/>
      <c r="H2" s="66"/>
      <c r="I2" s="66"/>
      <c r="J2" s="66"/>
      <c r="K2" s="66"/>
      <c r="L2" s="66"/>
      <c r="M2" s="66"/>
      <c r="N2" s="66"/>
    </row>
    <row r="3" spans="1:14" ht="15.75">
      <c r="A3" s="67" t="s">
        <v>0</v>
      </c>
      <c r="B3" s="68"/>
      <c r="C3" s="66"/>
      <c r="D3" s="66"/>
      <c r="E3" s="66"/>
      <c r="F3" s="66"/>
      <c r="G3" s="66"/>
      <c r="H3" s="66"/>
      <c r="I3" s="66"/>
      <c r="J3" s="66"/>
      <c r="K3" s="66"/>
      <c r="L3" s="66"/>
      <c r="M3" s="66"/>
      <c r="N3" s="66"/>
    </row>
    <row r="4" spans="1:14" ht="39" customHeight="1">
      <c r="A4" s="39" t="s">
        <v>1</v>
      </c>
      <c r="B4" s="40" t="s">
        <v>2</v>
      </c>
      <c r="C4" s="40"/>
      <c r="D4" s="40"/>
      <c r="E4" s="66"/>
      <c r="F4" s="66"/>
      <c r="G4" s="66"/>
      <c r="H4" s="66"/>
      <c r="I4" s="66"/>
      <c r="J4" s="66"/>
      <c r="K4" s="66"/>
      <c r="L4" s="66"/>
      <c r="M4" s="66"/>
      <c r="N4" s="66"/>
    </row>
    <row r="5" spans="1:14" ht="56.45" customHeight="1">
      <c r="A5" s="39" t="s">
        <v>648</v>
      </c>
      <c r="B5" s="40" t="s">
        <v>651</v>
      </c>
      <c r="C5" s="40"/>
      <c r="D5" s="40"/>
      <c r="E5" s="66"/>
      <c r="F5" s="66"/>
      <c r="G5" s="66"/>
      <c r="H5" s="66"/>
      <c r="I5" s="66"/>
      <c r="J5" s="66"/>
      <c r="K5" s="66"/>
      <c r="L5" s="66"/>
      <c r="M5" s="66"/>
      <c r="N5" s="66"/>
    </row>
    <row r="6" spans="1:14" ht="32.25" customHeight="1">
      <c r="A6" s="39" t="s">
        <v>649</v>
      </c>
      <c r="B6" s="40" t="s">
        <v>650</v>
      </c>
      <c r="C6" s="40"/>
      <c r="D6" s="40"/>
      <c r="E6" s="66"/>
      <c r="F6" s="66"/>
      <c r="G6" s="66"/>
      <c r="H6" s="66"/>
      <c r="I6" s="66"/>
      <c r="J6" s="66"/>
      <c r="K6" s="66"/>
      <c r="L6" s="66"/>
      <c r="M6" s="66"/>
      <c r="N6" s="66"/>
    </row>
  </sheetData>
  <sheetProtection sheet="1" objects="1" scenarios="1"/>
  <mergeCells count="4">
    <mergeCell ref="A1:N1"/>
    <mergeCell ref="B4:D4"/>
    <mergeCell ref="B5:D5"/>
    <mergeCell ref="B6:D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20CC-A670-49EB-BE2D-47882932B217}">
  <dimension ref="A1:H414"/>
  <sheetViews>
    <sheetView zoomScale="98" zoomScaleNormal="98" workbookViewId="0">
      <pane ySplit="2" topLeftCell="A3" activePane="bottomLeft" state="frozen"/>
      <selection pane="bottomLeft" sqref="A1:G1"/>
    </sheetView>
  </sheetViews>
  <sheetFormatPr defaultColWidth="8.7109375" defaultRowHeight="38.1" customHeight="1"/>
  <cols>
    <col min="1" max="1" width="18.42578125" style="35" customWidth="1"/>
    <col min="2" max="2" width="48.140625" style="1" customWidth="1"/>
    <col min="3" max="3" width="108.5703125" style="1" customWidth="1"/>
    <col min="4" max="6" width="13.5703125" style="36" customWidth="1"/>
    <col min="7" max="7" width="13.5703125" style="62" customWidth="1"/>
    <col min="8" max="8" width="11.7109375" style="1" bestFit="1" customWidth="1"/>
    <col min="9" max="16384" width="8.7109375" style="1"/>
  </cols>
  <sheetData>
    <row r="1" spans="1:7" ht="38.1" customHeight="1">
      <c r="A1" s="41" t="s">
        <v>3</v>
      </c>
      <c r="B1" s="42"/>
      <c r="C1" s="42"/>
      <c r="D1" s="42"/>
      <c r="E1" s="42"/>
      <c r="F1" s="42"/>
      <c r="G1" s="42"/>
    </row>
    <row r="2" spans="1:7" ht="72" customHeight="1">
      <c r="A2" s="43" t="s">
        <v>4</v>
      </c>
      <c r="B2" s="43" t="s">
        <v>5</v>
      </c>
      <c r="C2" s="43" t="s">
        <v>6</v>
      </c>
      <c r="D2" s="44" t="s">
        <v>7</v>
      </c>
      <c r="E2" s="44" t="s">
        <v>8</v>
      </c>
      <c r="F2" s="44" t="s">
        <v>629</v>
      </c>
      <c r="G2" s="54" t="s">
        <v>641</v>
      </c>
    </row>
    <row r="3" spans="1:7" ht="18" customHeight="1">
      <c r="A3" s="2"/>
      <c r="B3" s="3"/>
      <c r="C3" s="4"/>
      <c r="D3" s="5"/>
      <c r="E3" s="5"/>
      <c r="F3" s="5"/>
      <c r="G3" s="55"/>
    </row>
    <row r="4" spans="1:7" ht="38.1" customHeight="1">
      <c r="A4" s="49" t="s">
        <v>9</v>
      </c>
      <c r="B4" s="49"/>
      <c r="C4" s="49"/>
      <c r="D4" s="49"/>
      <c r="E4" s="49"/>
      <c r="F4" s="49"/>
      <c r="G4" s="49"/>
    </row>
    <row r="5" spans="1:7" ht="38.1" customHeight="1">
      <c r="A5" s="45">
        <v>7</v>
      </c>
      <c r="B5" s="46" t="s">
        <v>10</v>
      </c>
      <c r="C5" s="47"/>
      <c r="D5" s="47"/>
      <c r="E5" s="47"/>
      <c r="F5" s="47"/>
      <c r="G5" s="48"/>
    </row>
    <row r="6" spans="1:7" ht="38.1" customHeight="1">
      <c r="A6" s="6" t="s">
        <v>11</v>
      </c>
      <c r="B6" s="7"/>
      <c r="C6" s="7" t="s">
        <v>12</v>
      </c>
      <c r="D6" s="8" t="s">
        <v>13</v>
      </c>
      <c r="E6" s="8">
        <v>1</v>
      </c>
      <c r="F6" s="8">
        <v>1</v>
      </c>
      <c r="G6" s="56">
        <f>F6-E6</f>
        <v>0</v>
      </c>
    </row>
    <row r="7" spans="1:7" ht="38.1" customHeight="1">
      <c r="A7" s="6"/>
      <c r="B7" s="7"/>
      <c r="C7" s="7" t="s">
        <v>630</v>
      </c>
      <c r="D7" s="8">
        <v>0.9</v>
      </c>
      <c r="E7" s="8">
        <v>0.81</v>
      </c>
      <c r="F7" s="8">
        <v>0.77586206896551702</v>
      </c>
      <c r="G7" s="56">
        <f>F7-E7</f>
        <v>-3.4137931034483038E-2</v>
      </c>
    </row>
    <row r="8" spans="1:7" ht="38.1" customHeight="1">
      <c r="A8" s="9"/>
      <c r="B8" s="10"/>
      <c r="C8" s="11" t="s">
        <v>15</v>
      </c>
      <c r="D8" s="12"/>
      <c r="E8" s="12"/>
      <c r="F8" s="12"/>
      <c r="G8" s="57"/>
    </row>
    <row r="9" spans="1:7" ht="38.1" customHeight="1">
      <c r="A9" s="13" t="s">
        <v>16</v>
      </c>
      <c r="B9" s="7"/>
      <c r="C9" s="14" t="s">
        <v>17</v>
      </c>
      <c r="D9" s="8" t="s">
        <v>19</v>
      </c>
      <c r="E9" s="8">
        <v>1</v>
      </c>
      <c r="F9" s="8">
        <v>0.98387096774193605</v>
      </c>
      <c r="G9" s="56">
        <f>F9-E9</f>
        <v>-1.6129032258063947E-2</v>
      </c>
    </row>
    <row r="10" spans="1:7" ht="38.1" customHeight="1">
      <c r="A10" s="6" t="s">
        <v>20</v>
      </c>
      <c r="B10" s="7"/>
      <c r="C10" s="14" t="s">
        <v>21</v>
      </c>
      <c r="D10" s="8" t="s">
        <v>23</v>
      </c>
      <c r="E10" s="8">
        <v>0.95</v>
      </c>
      <c r="F10" s="8">
        <v>0.967741935483871</v>
      </c>
      <c r="G10" s="56">
        <f>F10-E10</f>
        <v>1.7741935483871041E-2</v>
      </c>
    </row>
    <row r="11" spans="1:7" ht="38.1" customHeight="1">
      <c r="A11" s="45">
        <v>10</v>
      </c>
      <c r="B11" s="46" t="s">
        <v>24</v>
      </c>
      <c r="C11" s="47"/>
      <c r="D11" s="47"/>
      <c r="E11" s="47"/>
      <c r="F11" s="47"/>
      <c r="G11" s="48"/>
    </row>
    <row r="12" spans="1:7" ht="38.1" customHeight="1">
      <c r="A12" s="6"/>
      <c r="B12" s="7"/>
      <c r="C12" s="7" t="s">
        <v>25</v>
      </c>
      <c r="D12" s="8" t="s">
        <v>26</v>
      </c>
      <c r="E12" s="8">
        <v>0.91</v>
      </c>
      <c r="F12" s="8">
        <v>0.75806451612903203</v>
      </c>
      <c r="G12" s="56">
        <f>F12-E12</f>
        <v>-0.151935483870968</v>
      </c>
    </row>
    <row r="13" spans="1:7" ht="38.1" customHeight="1">
      <c r="A13" s="9"/>
      <c r="B13" s="10"/>
      <c r="C13" s="11" t="s">
        <v>27</v>
      </c>
      <c r="D13" s="12"/>
      <c r="E13" s="12"/>
      <c r="F13" s="12"/>
      <c r="G13" s="57"/>
    </row>
    <row r="14" spans="1:7" ht="38.1" customHeight="1">
      <c r="A14" s="6" t="s">
        <v>28</v>
      </c>
      <c r="B14" s="7"/>
      <c r="C14" s="37" t="s">
        <v>29</v>
      </c>
      <c r="D14" s="8" t="s">
        <v>31</v>
      </c>
      <c r="E14" s="8">
        <v>0.94</v>
      </c>
      <c r="F14" s="8">
        <v>0.93548387096774199</v>
      </c>
      <c r="G14" s="56">
        <f t="shared" ref="G14:G23" si="0">F14-E14</f>
        <v>-4.5161290322579539E-3</v>
      </c>
    </row>
    <row r="15" spans="1:7" ht="38.1" customHeight="1">
      <c r="A15" s="6" t="s">
        <v>32</v>
      </c>
      <c r="B15" s="7"/>
      <c r="C15" s="15" t="s">
        <v>33</v>
      </c>
      <c r="D15" s="8" t="s">
        <v>26</v>
      </c>
      <c r="E15" s="8">
        <v>0.91</v>
      </c>
      <c r="F15" s="8">
        <v>0.93548387096774199</v>
      </c>
      <c r="G15" s="56">
        <f t="shared" si="0"/>
        <v>2.5483870967741962E-2</v>
      </c>
    </row>
    <row r="16" spans="1:7" ht="38.1" customHeight="1">
      <c r="A16" s="6"/>
      <c r="B16" s="7"/>
      <c r="C16" s="15" t="s">
        <v>35</v>
      </c>
      <c r="D16" s="8" t="s">
        <v>37</v>
      </c>
      <c r="E16" s="8">
        <v>0.81</v>
      </c>
      <c r="F16" s="8">
        <v>0.79166666666666696</v>
      </c>
      <c r="G16" s="56">
        <f t="shared" si="0"/>
        <v>-1.8333333333333091E-2</v>
      </c>
    </row>
    <row r="17" spans="1:7" ht="38.1" customHeight="1">
      <c r="A17" s="6" t="s">
        <v>38</v>
      </c>
      <c r="B17" s="7"/>
      <c r="C17" s="15" t="s">
        <v>39</v>
      </c>
      <c r="D17" s="8" t="s">
        <v>41</v>
      </c>
      <c r="E17" s="8">
        <v>0.88</v>
      </c>
      <c r="F17" s="8">
        <v>0.82258064516129004</v>
      </c>
      <c r="G17" s="56">
        <f t="shared" si="0"/>
        <v>-5.7419354838709968E-2</v>
      </c>
    </row>
    <row r="18" spans="1:7" ht="38.1" customHeight="1">
      <c r="A18" s="6" t="s">
        <v>42</v>
      </c>
      <c r="B18" s="7"/>
      <c r="C18" s="15" t="s">
        <v>43</v>
      </c>
      <c r="D18" s="8" t="s">
        <v>30</v>
      </c>
      <c r="E18" s="8">
        <v>0.88</v>
      </c>
      <c r="F18" s="8">
        <v>0.81355932203389802</v>
      </c>
      <c r="G18" s="56">
        <f t="shared" si="0"/>
        <v>-6.644067796610198E-2</v>
      </c>
    </row>
    <row r="19" spans="1:7" ht="38.1" customHeight="1">
      <c r="A19" s="6" t="s">
        <v>44</v>
      </c>
      <c r="B19" s="7"/>
      <c r="C19" s="15" t="s">
        <v>45</v>
      </c>
      <c r="D19" s="8" t="s">
        <v>23</v>
      </c>
      <c r="E19" s="8">
        <v>0.94</v>
      </c>
      <c r="F19" s="8">
        <v>0.93548387096774199</v>
      </c>
      <c r="G19" s="56">
        <f t="shared" si="0"/>
        <v>-4.5161290322579539E-3</v>
      </c>
    </row>
    <row r="20" spans="1:7" ht="38.1" customHeight="1">
      <c r="A20" s="6" t="s">
        <v>46</v>
      </c>
      <c r="B20" s="7"/>
      <c r="C20" s="15" t="s">
        <v>47</v>
      </c>
      <c r="D20" s="8" t="s">
        <v>31</v>
      </c>
      <c r="E20" s="8">
        <v>0.94</v>
      </c>
      <c r="F20" s="8">
        <v>0.91935483870967705</v>
      </c>
      <c r="G20" s="56">
        <f t="shared" si="0"/>
        <v>-2.06451612903229E-2</v>
      </c>
    </row>
    <row r="21" spans="1:7" ht="38.1" customHeight="1">
      <c r="A21" s="6" t="s">
        <v>48</v>
      </c>
      <c r="B21" s="7"/>
      <c r="C21" s="15" t="s">
        <v>49</v>
      </c>
      <c r="D21" s="8" t="s">
        <v>50</v>
      </c>
      <c r="E21" s="8">
        <v>0.95</v>
      </c>
      <c r="F21" s="8">
        <v>0.90322580645161299</v>
      </c>
      <c r="G21" s="56">
        <f t="shared" si="0"/>
        <v>-4.6774193548386966E-2</v>
      </c>
    </row>
    <row r="22" spans="1:7" ht="38.1" customHeight="1">
      <c r="A22" s="6" t="s">
        <v>51</v>
      </c>
      <c r="B22" s="7"/>
      <c r="C22" s="15" t="s">
        <v>52</v>
      </c>
      <c r="D22" s="8" t="s">
        <v>50</v>
      </c>
      <c r="E22" s="8">
        <v>0.94</v>
      </c>
      <c r="F22" s="8">
        <v>0.83636363636363598</v>
      </c>
      <c r="G22" s="56">
        <f t="shared" si="0"/>
        <v>-0.10363636363636397</v>
      </c>
    </row>
    <row r="23" spans="1:7" ht="38.1" customHeight="1">
      <c r="A23" s="6" t="s">
        <v>54</v>
      </c>
      <c r="B23" s="7"/>
      <c r="C23" s="15" t="s">
        <v>55</v>
      </c>
      <c r="D23" s="8" t="s">
        <v>57</v>
      </c>
      <c r="E23" s="8">
        <v>0.93</v>
      </c>
      <c r="F23" s="8">
        <v>0.85185185185185197</v>
      </c>
      <c r="G23" s="56">
        <f t="shared" si="0"/>
        <v>-7.8148148148148078E-2</v>
      </c>
    </row>
    <row r="24" spans="1:7" ht="38.1" customHeight="1">
      <c r="A24" s="9"/>
      <c r="B24" s="10"/>
      <c r="C24" s="11" t="s">
        <v>58</v>
      </c>
      <c r="D24" s="12"/>
      <c r="E24" s="12"/>
      <c r="F24" s="12"/>
      <c r="G24" s="57"/>
    </row>
    <row r="25" spans="1:7" ht="38.1" customHeight="1">
      <c r="A25" s="6" t="s">
        <v>54</v>
      </c>
      <c r="B25" s="7"/>
      <c r="C25" s="7" t="s">
        <v>59</v>
      </c>
      <c r="D25" s="16">
        <v>0.25</v>
      </c>
      <c r="E25" s="16">
        <v>0.75</v>
      </c>
      <c r="F25" s="16">
        <v>0</v>
      </c>
      <c r="G25" s="56">
        <f>F25-E25</f>
        <v>-0.75</v>
      </c>
    </row>
    <row r="26" spans="1:7" ht="38.1" customHeight="1">
      <c r="A26" s="6"/>
      <c r="B26" s="7"/>
      <c r="C26" s="7" t="s">
        <v>60</v>
      </c>
      <c r="D26" s="16">
        <v>0.75</v>
      </c>
      <c r="E26" s="16">
        <v>0.33</v>
      </c>
      <c r="F26" s="16">
        <v>1</v>
      </c>
      <c r="G26" s="56">
        <f>F26-E26</f>
        <v>0.66999999999999993</v>
      </c>
    </row>
    <row r="27" spans="1:7" ht="38.1" customHeight="1">
      <c r="A27" s="6"/>
      <c r="B27" s="7"/>
      <c r="C27" s="7" t="s">
        <v>61</v>
      </c>
      <c r="D27" s="16" t="s">
        <v>19</v>
      </c>
      <c r="E27" s="16">
        <v>1</v>
      </c>
      <c r="F27" s="16">
        <v>1</v>
      </c>
      <c r="G27" s="56">
        <f>F27-E27</f>
        <v>0</v>
      </c>
    </row>
    <row r="28" spans="1:7" ht="38.1" customHeight="1">
      <c r="A28" s="6" t="s">
        <v>62</v>
      </c>
      <c r="B28" s="7"/>
      <c r="C28" s="7" t="s">
        <v>63</v>
      </c>
      <c r="D28" s="8" t="s">
        <v>23</v>
      </c>
      <c r="E28" s="8">
        <v>1</v>
      </c>
      <c r="F28" s="8">
        <v>0.91935483870967705</v>
      </c>
      <c r="G28" s="56">
        <f>F28-E28</f>
        <v>-8.0645161290322953E-2</v>
      </c>
    </row>
    <row r="29" spans="1:7" ht="38.1" customHeight="1">
      <c r="A29" s="9"/>
      <c r="B29" s="10"/>
      <c r="C29" s="11" t="s">
        <v>64</v>
      </c>
      <c r="D29" s="12"/>
      <c r="E29" s="12"/>
      <c r="F29" s="12"/>
      <c r="G29" s="57"/>
    </row>
    <row r="30" spans="1:7" ht="38.1" customHeight="1">
      <c r="A30" s="6" t="s">
        <v>65</v>
      </c>
      <c r="B30" s="7"/>
      <c r="C30" s="14" t="s">
        <v>66</v>
      </c>
      <c r="D30" s="8" t="s">
        <v>13</v>
      </c>
      <c r="E30" s="8">
        <v>0.98</v>
      </c>
      <c r="F30" s="8">
        <v>0.98360655737704905</v>
      </c>
      <c r="G30" s="56">
        <f>F30-E30</f>
        <v>3.6065573770490689E-3</v>
      </c>
    </row>
    <row r="31" spans="1:7" ht="38.1" customHeight="1">
      <c r="A31" s="6" t="s">
        <v>67</v>
      </c>
      <c r="B31" s="7"/>
      <c r="C31" s="14" t="s">
        <v>68</v>
      </c>
      <c r="D31" s="8" t="s">
        <v>69</v>
      </c>
      <c r="E31" s="8">
        <v>0.8</v>
      </c>
      <c r="F31" s="8">
        <v>0.82258064516129004</v>
      </c>
      <c r="G31" s="56">
        <f>F31-E31</f>
        <v>2.2580645161289992E-2</v>
      </c>
    </row>
    <row r="32" spans="1:7" ht="38.1" customHeight="1">
      <c r="A32" s="6"/>
      <c r="B32" s="7"/>
      <c r="C32" s="14" t="s">
        <v>70</v>
      </c>
      <c r="D32" s="8">
        <v>0.45</v>
      </c>
      <c r="E32" s="8">
        <v>0.48</v>
      </c>
      <c r="F32" s="8">
        <v>0.46666666666666701</v>
      </c>
      <c r="G32" s="56">
        <f>F32-E32</f>
        <v>-1.3333333333332975E-2</v>
      </c>
    </row>
    <row r="33" spans="1:7" ht="38.1" customHeight="1">
      <c r="A33" s="6" t="s">
        <v>71</v>
      </c>
      <c r="B33" s="7"/>
      <c r="C33" s="14" t="s">
        <v>72</v>
      </c>
      <c r="D33" s="8" t="s">
        <v>31</v>
      </c>
      <c r="E33" s="8">
        <v>0.95</v>
      </c>
      <c r="F33" s="8">
        <v>0.94545454545454499</v>
      </c>
      <c r="G33" s="56">
        <f>F33-E33</f>
        <v>-4.5454545454549633E-3</v>
      </c>
    </row>
    <row r="34" spans="1:7" ht="38.1" customHeight="1">
      <c r="A34" s="6"/>
      <c r="B34" s="7"/>
      <c r="C34" s="14" t="s">
        <v>73</v>
      </c>
      <c r="D34" s="8" t="s">
        <v>74</v>
      </c>
      <c r="E34" s="8">
        <v>0.81</v>
      </c>
      <c r="F34" s="8">
        <v>0.74576271186440701</v>
      </c>
      <c r="G34" s="56">
        <f>F34-E34</f>
        <v>-6.423728813559304E-2</v>
      </c>
    </row>
    <row r="35" spans="1:7" ht="38.1" customHeight="1">
      <c r="A35" s="9"/>
      <c r="B35" s="10"/>
      <c r="C35" s="11" t="s">
        <v>27</v>
      </c>
      <c r="D35" s="12"/>
      <c r="E35" s="12"/>
      <c r="F35" s="12"/>
      <c r="G35" s="57"/>
    </row>
    <row r="36" spans="1:7" ht="38.1" customHeight="1">
      <c r="A36" s="6" t="s">
        <v>75</v>
      </c>
      <c r="B36" s="7"/>
      <c r="C36" s="14" t="s">
        <v>76</v>
      </c>
      <c r="D36" s="8" t="s">
        <v>77</v>
      </c>
      <c r="E36" s="8">
        <v>0.98</v>
      </c>
      <c r="F36" s="8">
        <v>0.91666666666666696</v>
      </c>
      <c r="G36" s="56">
        <f>F36-E36</f>
        <v>-6.333333333333302E-2</v>
      </c>
    </row>
    <row r="37" spans="1:7" ht="38.1" customHeight="1">
      <c r="A37" s="6" t="s">
        <v>78</v>
      </c>
      <c r="B37" s="7"/>
      <c r="C37" s="14" t="s">
        <v>79</v>
      </c>
      <c r="D37" s="8" t="s">
        <v>36</v>
      </c>
      <c r="E37" s="8">
        <v>0.77</v>
      </c>
      <c r="F37" s="8">
        <v>0.85</v>
      </c>
      <c r="G37" s="56">
        <f>F37-E37</f>
        <v>7.999999999999996E-2</v>
      </c>
    </row>
    <row r="38" spans="1:7" ht="38.1" customHeight="1">
      <c r="A38" s="6" t="s">
        <v>80</v>
      </c>
      <c r="B38" s="7"/>
      <c r="C38" s="14" t="s">
        <v>81</v>
      </c>
      <c r="D38" s="8" t="s">
        <v>23</v>
      </c>
      <c r="E38" s="8">
        <v>0.89</v>
      </c>
      <c r="F38" s="8">
        <v>0.91803278688524603</v>
      </c>
      <c r="G38" s="56">
        <f>F38-E38</f>
        <v>2.8032786885246019E-2</v>
      </c>
    </row>
    <row r="39" spans="1:7" ht="38.1" customHeight="1">
      <c r="A39" s="45">
        <v>12</v>
      </c>
      <c r="B39" s="46" t="s">
        <v>82</v>
      </c>
      <c r="C39" s="47"/>
      <c r="D39" s="47"/>
      <c r="E39" s="47"/>
      <c r="F39" s="47"/>
      <c r="G39" s="48"/>
    </row>
    <row r="40" spans="1:7" ht="38.1" customHeight="1">
      <c r="A40" s="9"/>
      <c r="B40" s="10"/>
      <c r="C40" s="11" t="s">
        <v>83</v>
      </c>
      <c r="D40" s="12"/>
      <c r="E40" s="12"/>
      <c r="F40" s="12"/>
      <c r="G40" s="57"/>
    </row>
    <row r="41" spans="1:7" ht="38.1" customHeight="1">
      <c r="A41" s="6" t="s">
        <v>84</v>
      </c>
      <c r="B41" s="7"/>
      <c r="C41" s="14" t="s">
        <v>85</v>
      </c>
      <c r="D41" s="8" t="s">
        <v>31</v>
      </c>
      <c r="E41" s="8">
        <v>0.98</v>
      </c>
      <c r="F41" s="8">
        <v>0.95161290322580705</v>
      </c>
      <c r="G41" s="56">
        <f>F41-E41</f>
        <v>-2.8387096774192933E-2</v>
      </c>
    </row>
    <row r="42" spans="1:7" ht="38.1" customHeight="1">
      <c r="A42" s="6" t="s">
        <v>86</v>
      </c>
      <c r="B42" s="7"/>
      <c r="C42" s="14" t="s">
        <v>87</v>
      </c>
      <c r="D42" s="8" t="s">
        <v>89</v>
      </c>
      <c r="E42" s="8">
        <v>0.75</v>
      </c>
      <c r="F42" s="8">
        <v>0.73333333333333295</v>
      </c>
      <c r="G42" s="56">
        <f>F42-E42</f>
        <v>-1.6666666666667052E-2</v>
      </c>
    </row>
    <row r="43" spans="1:7" ht="38.1" customHeight="1">
      <c r="A43" s="45">
        <v>13</v>
      </c>
      <c r="B43" s="46" t="s">
        <v>90</v>
      </c>
      <c r="C43" s="47"/>
      <c r="D43" s="47"/>
      <c r="E43" s="47"/>
      <c r="F43" s="47"/>
      <c r="G43" s="48"/>
    </row>
    <row r="44" spans="1:7" ht="38.1" customHeight="1">
      <c r="A44" s="9"/>
      <c r="B44" s="10"/>
      <c r="C44" s="11" t="s">
        <v>91</v>
      </c>
      <c r="D44" s="12"/>
      <c r="E44" s="12"/>
      <c r="F44" s="12"/>
      <c r="G44" s="57"/>
    </row>
    <row r="45" spans="1:7" ht="38.1" customHeight="1">
      <c r="A45" s="6" t="s">
        <v>92</v>
      </c>
      <c r="B45" s="7"/>
      <c r="C45" s="7" t="s">
        <v>93</v>
      </c>
      <c r="D45" s="8" t="s">
        <v>77</v>
      </c>
      <c r="E45" s="8">
        <v>0.8</v>
      </c>
      <c r="F45" s="8">
        <v>0.62903225806451601</v>
      </c>
      <c r="G45" s="56">
        <f>F45-E45</f>
        <v>-0.17096774193548403</v>
      </c>
    </row>
    <row r="46" spans="1:7" ht="38.1" customHeight="1">
      <c r="A46" s="6" t="s">
        <v>94</v>
      </c>
      <c r="B46" s="7"/>
      <c r="C46" s="14" t="s">
        <v>95</v>
      </c>
      <c r="D46" s="8">
        <v>0.83</v>
      </c>
      <c r="E46" s="8">
        <v>0.82</v>
      </c>
      <c r="F46" s="8">
        <v>0.56666666666666698</v>
      </c>
      <c r="G46" s="56">
        <f>F46-E46</f>
        <v>-0.25333333333333297</v>
      </c>
    </row>
    <row r="47" spans="1:7" ht="38.1" customHeight="1">
      <c r="A47" s="9"/>
      <c r="B47" s="10"/>
      <c r="C47" s="11" t="s">
        <v>96</v>
      </c>
      <c r="D47" s="12"/>
      <c r="E47" s="12"/>
      <c r="F47" s="12"/>
      <c r="G47" s="57"/>
    </row>
    <row r="48" spans="1:7" ht="38.1" customHeight="1">
      <c r="A48" s="6" t="s">
        <v>97</v>
      </c>
      <c r="B48" s="7"/>
      <c r="C48" s="14" t="s">
        <v>98</v>
      </c>
      <c r="D48" s="8" t="s">
        <v>36</v>
      </c>
      <c r="E48" s="8">
        <v>0.91</v>
      </c>
      <c r="F48" s="8">
        <v>0.875</v>
      </c>
      <c r="G48" s="56">
        <f>F48-E48</f>
        <v>-3.5000000000000031E-2</v>
      </c>
    </row>
    <row r="49" spans="1:7" ht="38.1" customHeight="1">
      <c r="A49" s="6"/>
      <c r="B49" s="7"/>
      <c r="C49" s="14" t="s">
        <v>99</v>
      </c>
      <c r="D49" s="8" t="s">
        <v>30</v>
      </c>
      <c r="E49" s="8">
        <v>0.73</v>
      </c>
      <c r="F49" s="8">
        <v>0.71428571428571397</v>
      </c>
      <c r="G49" s="56">
        <f>F49-E49</f>
        <v>-1.5714285714286014E-2</v>
      </c>
    </row>
    <row r="50" spans="1:7" ht="38.1" customHeight="1">
      <c r="A50" s="45">
        <v>14</v>
      </c>
      <c r="B50" s="46" t="s">
        <v>101</v>
      </c>
      <c r="C50" s="47"/>
      <c r="D50" s="47"/>
      <c r="E50" s="47"/>
      <c r="F50" s="47"/>
      <c r="G50" s="48"/>
    </row>
    <row r="51" spans="1:7" ht="38.1" customHeight="1">
      <c r="A51" s="9"/>
      <c r="B51" s="10"/>
      <c r="C51" s="11" t="s">
        <v>102</v>
      </c>
      <c r="D51" s="12"/>
      <c r="E51" s="12"/>
      <c r="F51" s="12"/>
      <c r="G51" s="57"/>
    </row>
    <row r="52" spans="1:7" ht="38.1" customHeight="1">
      <c r="A52" s="6" t="s">
        <v>103</v>
      </c>
      <c r="B52" s="7"/>
      <c r="C52" s="15" t="s">
        <v>104</v>
      </c>
      <c r="D52" s="8" t="s">
        <v>26</v>
      </c>
      <c r="E52" s="8">
        <v>0.81</v>
      </c>
      <c r="F52" s="8">
        <v>0.79032258064516103</v>
      </c>
      <c r="G52" s="56">
        <f>F52-E52</f>
        <v>-1.9677419354839021E-2</v>
      </c>
    </row>
    <row r="53" spans="1:7" ht="38.1" customHeight="1">
      <c r="A53" s="6" t="s">
        <v>106</v>
      </c>
      <c r="B53" s="7"/>
      <c r="C53" s="15" t="s">
        <v>107</v>
      </c>
      <c r="D53" s="8" t="s">
        <v>108</v>
      </c>
      <c r="E53" s="8">
        <v>0.61</v>
      </c>
      <c r="F53" s="8">
        <v>0.66666666666666696</v>
      </c>
      <c r="G53" s="56">
        <f>F53-E53</f>
        <v>5.6666666666666976E-2</v>
      </c>
    </row>
    <row r="54" spans="1:7" ht="38.1" customHeight="1">
      <c r="A54" s="6" t="s">
        <v>109</v>
      </c>
      <c r="B54" s="7"/>
      <c r="C54" s="15" t="s">
        <v>110</v>
      </c>
      <c r="D54" s="8" t="s">
        <v>112</v>
      </c>
      <c r="E54" s="8">
        <v>0.84</v>
      </c>
      <c r="F54" s="8">
        <v>0.83870967741935498</v>
      </c>
      <c r="G54" s="56">
        <f>F54-E54</f>
        <v>-1.2903225806449869E-3</v>
      </c>
    </row>
    <row r="55" spans="1:7" ht="38.1" customHeight="1">
      <c r="A55" s="6" t="s">
        <v>113</v>
      </c>
      <c r="B55" s="7"/>
      <c r="C55" s="15" t="s">
        <v>114</v>
      </c>
      <c r="D55" s="8" t="s">
        <v>115</v>
      </c>
      <c r="E55" s="8">
        <v>0.81</v>
      </c>
      <c r="F55" s="8">
        <v>0.71153846153846201</v>
      </c>
      <c r="G55" s="56">
        <f>F55-E55</f>
        <v>-9.8461538461538045E-2</v>
      </c>
    </row>
    <row r="56" spans="1:7" ht="38.1" customHeight="1">
      <c r="A56" s="45">
        <v>15</v>
      </c>
      <c r="B56" s="46" t="s">
        <v>116</v>
      </c>
      <c r="C56" s="47"/>
      <c r="D56" s="47"/>
      <c r="E56" s="47"/>
      <c r="F56" s="47"/>
      <c r="G56" s="48"/>
    </row>
    <row r="57" spans="1:7" ht="38.1" customHeight="1">
      <c r="A57" s="6" t="s">
        <v>117</v>
      </c>
      <c r="B57" s="7"/>
      <c r="C57" s="7" t="s">
        <v>118</v>
      </c>
      <c r="D57" s="8" t="s">
        <v>18</v>
      </c>
      <c r="E57" s="8">
        <v>1</v>
      </c>
      <c r="F57" s="8">
        <v>1</v>
      </c>
      <c r="G57" s="56">
        <f>F57-E57</f>
        <v>0</v>
      </c>
    </row>
    <row r="58" spans="1:7" ht="38.1" customHeight="1">
      <c r="A58" s="45">
        <v>17</v>
      </c>
      <c r="B58" s="46" t="s">
        <v>119</v>
      </c>
      <c r="C58" s="47"/>
      <c r="D58" s="47"/>
      <c r="E58" s="47"/>
      <c r="F58" s="47"/>
      <c r="G58" s="48"/>
    </row>
    <row r="59" spans="1:7" ht="38.1" customHeight="1">
      <c r="A59" s="6" t="s">
        <v>120</v>
      </c>
      <c r="B59" s="7"/>
      <c r="C59" s="14" t="s">
        <v>121</v>
      </c>
      <c r="D59" s="8" t="s">
        <v>19</v>
      </c>
      <c r="E59" s="8">
        <v>1</v>
      </c>
      <c r="F59" s="8">
        <v>1</v>
      </c>
      <c r="G59" s="56">
        <f>F59-E59</f>
        <v>0</v>
      </c>
    </row>
    <row r="60" spans="1:7" ht="38.1" customHeight="1">
      <c r="A60" s="45">
        <v>18</v>
      </c>
      <c r="B60" s="46" t="s">
        <v>122</v>
      </c>
      <c r="C60" s="47"/>
      <c r="D60" s="47"/>
      <c r="E60" s="47"/>
      <c r="F60" s="47"/>
      <c r="G60" s="48"/>
    </row>
    <row r="61" spans="1:7" ht="38.1" customHeight="1">
      <c r="A61" s="9" t="s">
        <v>123</v>
      </c>
      <c r="B61" s="10"/>
      <c r="C61" s="11" t="s">
        <v>124</v>
      </c>
      <c r="D61" s="12"/>
      <c r="E61" s="12"/>
      <c r="F61" s="12"/>
      <c r="G61" s="57"/>
    </row>
    <row r="62" spans="1:7" ht="38.1" customHeight="1">
      <c r="A62" s="6"/>
      <c r="B62" s="7"/>
      <c r="C62" s="15" t="s">
        <v>125</v>
      </c>
      <c r="D62" s="8" t="s">
        <v>26</v>
      </c>
      <c r="E62" s="8">
        <v>0.89</v>
      </c>
      <c r="F62" s="8">
        <v>0.93548387096774199</v>
      </c>
      <c r="G62" s="56">
        <f t="shared" ref="G62:G74" si="1">F62-E62</f>
        <v>4.5483870967741979E-2</v>
      </c>
    </row>
    <row r="63" spans="1:7" ht="38.1" customHeight="1">
      <c r="A63" s="6"/>
      <c r="B63" s="7"/>
      <c r="C63" s="15" t="s">
        <v>126</v>
      </c>
      <c r="D63" s="8" t="s">
        <v>77</v>
      </c>
      <c r="E63" s="8">
        <v>0.94</v>
      </c>
      <c r="F63" s="8">
        <v>0.93548387096774199</v>
      </c>
      <c r="G63" s="56">
        <f t="shared" si="1"/>
        <v>-4.5161290322579539E-3</v>
      </c>
    </row>
    <row r="64" spans="1:7" ht="38.1" customHeight="1">
      <c r="A64" s="6"/>
      <c r="B64" s="7"/>
      <c r="C64" s="15" t="s">
        <v>127</v>
      </c>
      <c r="D64" s="8" t="s">
        <v>105</v>
      </c>
      <c r="E64" s="8">
        <v>0.86</v>
      </c>
      <c r="F64" s="8">
        <v>0.837209302325581</v>
      </c>
      <c r="G64" s="56">
        <f t="shared" si="1"/>
        <v>-2.2790697674418992E-2</v>
      </c>
    </row>
    <row r="65" spans="1:7" ht="38.1" customHeight="1">
      <c r="A65" s="6"/>
      <c r="B65" s="7"/>
      <c r="C65" s="15" t="s">
        <v>39</v>
      </c>
      <c r="D65" s="8" t="s">
        <v>53</v>
      </c>
      <c r="E65" s="8">
        <v>0.86</v>
      </c>
      <c r="F65" s="8">
        <v>0.83333333333333304</v>
      </c>
      <c r="G65" s="56">
        <f t="shared" si="1"/>
        <v>-2.6666666666666949E-2</v>
      </c>
    </row>
    <row r="66" spans="1:7" ht="38.1" customHeight="1">
      <c r="A66" s="6"/>
      <c r="B66" s="7"/>
      <c r="C66" s="15" t="s">
        <v>128</v>
      </c>
      <c r="D66" s="16">
        <v>0.82</v>
      </c>
      <c r="E66" s="16">
        <v>0.94</v>
      </c>
      <c r="F66" s="16">
        <v>0.84615384615384603</v>
      </c>
      <c r="G66" s="56">
        <f t="shared" si="1"/>
        <v>-9.3846153846153912E-2</v>
      </c>
    </row>
    <row r="67" spans="1:7" ht="38.1" customHeight="1">
      <c r="A67" s="6"/>
      <c r="B67" s="7"/>
      <c r="C67" s="15" t="s">
        <v>43</v>
      </c>
      <c r="D67" s="16" t="s">
        <v>112</v>
      </c>
      <c r="E67" s="16">
        <v>0.91</v>
      </c>
      <c r="F67" s="16">
        <v>0.84482758620689702</v>
      </c>
      <c r="G67" s="56">
        <f t="shared" si="1"/>
        <v>-6.5172413793103012E-2</v>
      </c>
    </row>
    <row r="68" spans="1:7" ht="38.1" customHeight="1">
      <c r="A68" s="6"/>
      <c r="B68" s="7"/>
      <c r="C68" s="15" t="s">
        <v>129</v>
      </c>
      <c r="D68" s="16" t="s">
        <v>115</v>
      </c>
      <c r="E68" s="16">
        <v>0.88</v>
      </c>
      <c r="F68" s="16">
        <v>0.87096774193548399</v>
      </c>
      <c r="G68" s="56">
        <f t="shared" si="1"/>
        <v>-9.0322580645160189E-3</v>
      </c>
    </row>
    <row r="69" spans="1:7" ht="38.1" customHeight="1">
      <c r="A69" s="6"/>
      <c r="B69" s="7"/>
      <c r="C69" s="15" t="s">
        <v>47</v>
      </c>
      <c r="D69" s="16" t="s">
        <v>50</v>
      </c>
      <c r="E69" s="16">
        <v>0.91</v>
      </c>
      <c r="F69" s="16">
        <v>0.87096774193548399</v>
      </c>
      <c r="G69" s="56">
        <f t="shared" si="1"/>
        <v>-3.9032258064516046E-2</v>
      </c>
    </row>
    <row r="70" spans="1:7" ht="38.1" customHeight="1">
      <c r="A70" s="6"/>
      <c r="B70" s="7"/>
      <c r="C70" s="15" t="s">
        <v>49</v>
      </c>
      <c r="D70" s="16" t="s">
        <v>89</v>
      </c>
      <c r="E70" s="16">
        <v>0.75</v>
      </c>
      <c r="F70" s="16">
        <v>0.83606557377049195</v>
      </c>
      <c r="G70" s="56">
        <f t="shared" si="1"/>
        <v>8.6065573770491954E-2</v>
      </c>
    </row>
    <row r="71" spans="1:7" ht="38.1" customHeight="1">
      <c r="A71" s="6"/>
      <c r="B71" s="7"/>
      <c r="C71" s="15" t="s">
        <v>55</v>
      </c>
      <c r="D71" s="16">
        <v>0.81</v>
      </c>
      <c r="E71" s="16">
        <v>0.79</v>
      </c>
      <c r="F71" s="16">
        <v>0.81481481481481499</v>
      </c>
      <c r="G71" s="56">
        <f t="shared" si="1"/>
        <v>2.4814814814814956E-2</v>
      </c>
    </row>
    <row r="72" spans="1:7" ht="38.1" customHeight="1">
      <c r="A72" s="6"/>
      <c r="B72" s="7"/>
      <c r="C72" s="15" t="s">
        <v>130</v>
      </c>
      <c r="D72" s="8" t="s">
        <v>105</v>
      </c>
      <c r="E72" s="8">
        <v>0.72</v>
      </c>
      <c r="F72" s="8">
        <v>0.70588235294117696</v>
      </c>
      <c r="G72" s="56">
        <f t="shared" si="1"/>
        <v>-1.4117647058823013E-2</v>
      </c>
    </row>
    <row r="73" spans="1:7" ht="38.1" customHeight="1">
      <c r="A73" s="6"/>
      <c r="B73" s="7"/>
      <c r="C73" s="15" t="s">
        <v>131</v>
      </c>
      <c r="D73" s="8" t="s">
        <v>115</v>
      </c>
      <c r="E73" s="8">
        <v>0.89</v>
      </c>
      <c r="F73" s="8">
        <v>0.84745762711864403</v>
      </c>
      <c r="G73" s="56">
        <f t="shared" si="1"/>
        <v>-4.2542372881355983E-2</v>
      </c>
    </row>
    <row r="74" spans="1:7" ht="38.1" customHeight="1">
      <c r="A74" s="6"/>
      <c r="B74" s="7"/>
      <c r="C74" s="15" t="s">
        <v>132</v>
      </c>
      <c r="D74" s="8">
        <v>0.4</v>
      </c>
      <c r="E74" s="8">
        <v>0.75</v>
      </c>
      <c r="F74" s="8">
        <v>0.61538461538461497</v>
      </c>
      <c r="G74" s="56">
        <f t="shared" si="1"/>
        <v>-0.13461538461538503</v>
      </c>
    </row>
    <row r="75" spans="1:7" ht="38.1" customHeight="1">
      <c r="A75" s="9"/>
      <c r="B75" s="10"/>
      <c r="C75" s="11" t="s">
        <v>133</v>
      </c>
      <c r="D75" s="12"/>
      <c r="E75" s="12"/>
      <c r="F75" s="12"/>
      <c r="G75" s="57"/>
    </row>
    <row r="76" spans="1:7" ht="38.1" customHeight="1">
      <c r="A76" s="6"/>
      <c r="B76" s="7"/>
      <c r="C76" s="14" t="s">
        <v>76</v>
      </c>
      <c r="D76" s="8" t="s">
        <v>105</v>
      </c>
      <c r="E76" s="8">
        <v>0.92</v>
      </c>
      <c r="F76" s="8">
        <v>0.88333333333333297</v>
      </c>
      <c r="G76" s="56">
        <f>F76-E76</f>
        <v>-3.6666666666667069E-2</v>
      </c>
    </row>
    <row r="77" spans="1:7" ht="38.1" customHeight="1">
      <c r="A77" s="6"/>
      <c r="B77" s="7"/>
      <c r="C77" s="14" t="s">
        <v>79</v>
      </c>
      <c r="D77" s="8" t="s">
        <v>100</v>
      </c>
      <c r="E77" s="8">
        <v>0.61</v>
      </c>
      <c r="F77" s="8">
        <v>0.73333333333333295</v>
      </c>
      <c r="G77" s="56">
        <f>F77-E77</f>
        <v>0.12333333333333296</v>
      </c>
    </row>
    <row r="78" spans="1:7" ht="38.1" customHeight="1">
      <c r="A78" s="6"/>
      <c r="B78" s="7"/>
      <c r="C78" s="14" t="s">
        <v>81</v>
      </c>
      <c r="D78" s="8" t="s">
        <v>134</v>
      </c>
      <c r="E78" s="8">
        <v>0.7</v>
      </c>
      <c r="F78" s="8">
        <v>0.65</v>
      </c>
      <c r="G78" s="56">
        <f>F78-E78</f>
        <v>-4.9999999999999933E-2</v>
      </c>
    </row>
    <row r="79" spans="1:7" ht="38.1" customHeight="1">
      <c r="A79" s="9"/>
      <c r="B79" s="10"/>
      <c r="C79" s="11" t="s">
        <v>135</v>
      </c>
      <c r="D79" s="12"/>
      <c r="E79" s="12"/>
      <c r="F79" s="12"/>
      <c r="G79" s="57"/>
    </row>
    <row r="80" spans="1:7" ht="38.1" customHeight="1">
      <c r="A80" s="6" t="s">
        <v>136</v>
      </c>
      <c r="B80" s="7"/>
      <c r="C80" s="14" t="s">
        <v>66</v>
      </c>
      <c r="D80" s="8" t="s">
        <v>111</v>
      </c>
      <c r="E80" s="8">
        <v>0.95</v>
      </c>
      <c r="F80" s="8">
        <v>0.93548387096774199</v>
      </c>
      <c r="G80" s="56">
        <f>F80-E80</f>
        <v>-1.4516129032257963E-2</v>
      </c>
    </row>
    <row r="81" spans="1:7" ht="38.1" customHeight="1">
      <c r="A81" s="6"/>
      <c r="B81" s="7"/>
      <c r="C81" s="14" t="s">
        <v>68</v>
      </c>
      <c r="D81" s="8" t="s">
        <v>108</v>
      </c>
      <c r="E81" s="8">
        <v>0.81</v>
      </c>
      <c r="F81" s="8">
        <v>0.80645161290322598</v>
      </c>
      <c r="G81" s="56">
        <f>F81-E81</f>
        <v>-3.5483870967740749E-3</v>
      </c>
    </row>
    <row r="82" spans="1:7" ht="38.1" customHeight="1">
      <c r="A82" s="6" t="s">
        <v>137</v>
      </c>
      <c r="B82" s="7"/>
      <c r="C82" s="14" t="s">
        <v>70</v>
      </c>
      <c r="D82" s="8">
        <v>0.4</v>
      </c>
      <c r="E82" s="8">
        <v>0.56999999999999995</v>
      </c>
      <c r="F82" s="8">
        <v>0.5</v>
      </c>
      <c r="G82" s="56">
        <f>F82-E82</f>
        <v>-6.9999999999999951E-2</v>
      </c>
    </row>
    <row r="83" spans="1:7" ht="38.1" customHeight="1">
      <c r="A83" s="45">
        <v>19</v>
      </c>
      <c r="B83" s="46" t="s">
        <v>138</v>
      </c>
      <c r="C83" s="47"/>
      <c r="D83" s="47"/>
      <c r="E83" s="47"/>
      <c r="F83" s="47"/>
      <c r="G83" s="48"/>
    </row>
    <row r="84" spans="1:7" ht="38.1" customHeight="1">
      <c r="A84" s="6" t="s">
        <v>139</v>
      </c>
      <c r="B84" s="7"/>
      <c r="C84" s="7" t="s">
        <v>140</v>
      </c>
      <c r="D84" s="8" t="s">
        <v>141</v>
      </c>
      <c r="E84" s="8">
        <v>0.78</v>
      </c>
      <c r="F84" s="8">
        <v>0.66129032258064502</v>
      </c>
      <c r="G84" s="56">
        <f>F84-E84</f>
        <v>-0.11870967741935501</v>
      </c>
    </row>
    <row r="85" spans="1:7" ht="38.1" customHeight="1">
      <c r="A85" s="9"/>
      <c r="B85" s="10"/>
      <c r="C85" s="11" t="s">
        <v>142</v>
      </c>
      <c r="D85" s="12"/>
      <c r="E85" s="12"/>
      <c r="F85" s="12"/>
      <c r="G85" s="57"/>
    </row>
    <row r="86" spans="1:7" ht="38.1" customHeight="1">
      <c r="A86" s="6" t="s">
        <v>143</v>
      </c>
      <c r="B86" s="7"/>
      <c r="C86" s="14" t="s">
        <v>144</v>
      </c>
      <c r="D86" s="8" t="s">
        <v>57</v>
      </c>
      <c r="E86" s="8">
        <v>0.96</v>
      </c>
      <c r="F86" s="8">
        <v>0.96296296296296302</v>
      </c>
      <c r="G86" s="56">
        <f>F86-E86</f>
        <v>2.9629629629630561E-3</v>
      </c>
    </row>
    <row r="87" spans="1:7" ht="38.1" customHeight="1">
      <c r="A87" s="6"/>
      <c r="B87" s="7"/>
      <c r="C87" s="14" t="s">
        <v>145</v>
      </c>
      <c r="D87" s="8" t="s">
        <v>14</v>
      </c>
      <c r="E87" s="8">
        <v>0.81</v>
      </c>
      <c r="F87" s="8">
        <v>0.91935483870967705</v>
      </c>
      <c r="G87" s="56">
        <f>F87-E87</f>
        <v>0.10935483870967699</v>
      </c>
    </row>
    <row r="88" spans="1:7" ht="38.1" customHeight="1">
      <c r="A88" s="6"/>
      <c r="B88" s="7"/>
      <c r="C88" s="14" t="s">
        <v>73</v>
      </c>
      <c r="D88" s="8" t="s">
        <v>36</v>
      </c>
      <c r="E88" s="8">
        <v>0.86</v>
      </c>
      <c r="F88" s="8">
        <v>0.76271186440677996</v>
      </c>
      <c r="G88" s="56">
        <f>F88-E88</f>
        <v>-9.7288135593220026E-2</v>
      </c>
    </row>
    <row r="89" spans="1:7" ht="38.1" customHeight="1">
      <c r="A89" s="6" t="s">
        <v>146</v>
      </c>
      <c r="B89" s="7"/>
      <c r="C89" s="7" t="s">
        <v>147</v>
      </c>
      <c r="D89" s="16" t="s">
        <v>23</v>
      </c>
      <c r="E89" s="16">
        <v>1</v>
      </c>
      <c r="F89" s="16">
        <v>0.91935483870967705</v>
      </c>
      <c r="G89" s="56">
        <f>F89-E89</f>
        <v>-8.0645161290322953E-2</v>
      </c>
    </row>
    <row r="90" spans="1:7" ht="56.1" customHeight="1">
      <c r="A90" s="45">
        <v>20</v>
      </c>
      <c r="B90" s="46" t="s">
        <v>148</v>
      </c>
      <c r="C90" s="47"/>
      <c r="D90" s="47"/>
      <c r="E90" s="47"/>
      <c r="F90" s="47"/>
      <c r="G90" s="48"/>
    </row>
    <row r="91" spans="1:7" ht="38.1" customHeight="1">
      <c r="A91" s="9" t="s">
        <v>149</v>
      </c>
      <c r="B91" s="10"/>
      <c r="C91" s="11" t="s">
        <v>150</v>
      </c>
      <c r="D91" s="12"/>
      <c r="E91" s="12"/>
      <c r="F91" s="12"/>
      <c r="G91" s="57"/>
    </row>
    <row r="92" spans="1:7" ht="38.1" customHeight="1">
      <c r="A92" s="6"/>
      <c r="B92" s="7"/>
      <c r="C92" s="14" t="s">
        <v>151</v>
      </c>
      <c r="D92" s="8" t="s">
        <v>40</v>
      </c>
      <c r="E92" s="8">
        <v>0.95</v>
      </c>
      <c r="F92" s="8">
        <v>0.98387096774193605</v>
      </c>
      <c r="G92" s="56">
        <f>F92-E92</f>
        <v>3.3870967741936098E-2</v>
      </c>
    </row>
    <row r="93" spans="1:7" ht="38.1" customHeight="1">
      <c r="A93" s="6"/>
      <c r="B93" s="7"/>
      <c r="C93" s="14" t="s">
        <v>153</v>
      </c>
      <c r="D93" s="8">
        <v>0.62</v>
      </c>
      <c r="E93" s="8">
        <v>0.68</v>
      </c>
      <c r="F93" s="8">
        <v>0.63333333333333297</v>
      </c>
      <c r="G93" s="56">
        <f>F93-E93</f>
        <v>-4.6666666666667078E-2</v>
      </c>
    </row>
    <row r="94" spans="1:7" ht="38.1" customHeight="1">
      <c r="A94" s="45">
        <v>22</v>
      </c>
      <c r="B94" s="46" t="s">
        <v>154</v>
      </c>
      <c r="C94" s="47"/>
      <c r="D94" s="47"/>
      <c r="E94" s="47"/>
      <c r="F94" s="47"/>
      <c r="G94" s="48"/>
    </row>
    <row r="95" spans="1:7" ht="38.1" customHeight="1">
      <c r="A95" s="6" t="s">
        <v>155</v>
      </c>
      <c r="B95" s="7"/>
      <c r="C95" s="7" t="s">
        <v>631</v>
      </c>
      <c r="D95" s="8" t="s">
        <v>56</v>
      </c>
      <c r="E95" s="8">
        <v>0.81</v>
      </c>
      <c r="F95" s="8">
        <v>0.77419354838709697</v>
      </c>
      <c r="G95" s="56">
        <f>F95-E95</f>
        <v>-3.5806451612903079E-2</v>
      </c>
    </row>
    <row r="96" spans="1:7" ht="38.1" customHeight="1">
      <c r="A96" s="45">
        <v>23</v>
      </c>
      <c r="B96" s="46" t="s">
        <v>156</v>
      </c>
      <c r="C96" s="47"/>
      <c r="D96" s="47"/>
      <c r="E96" s="47"/>
      <c r="F96" s="47"/>
      <c r="G96" s="48"/>
    </row>
    <row r="97" spans="1:7" ht="38.1" customHeight="1">
      <c r="A97" s="9" t="s">
        <v>157</v>
      </c>
      <c r="B97" s="10"/>
      <c r="C97" s="11" t="s">
        <v>135</v>
      </c>
      <c r="D97" s="12"/>
      <c r="E97" s="12"/>
      <c r="F97" s="12"/>
      <c r="G97" s="57"/>
    </row>
    <row r="98" spans="1:7" ht="38.1" customHeight="1">
      <c r="A98" s="6"/>
      <c r="B98" s="7"/>
      <c r="C98" s="14" t="s">
        <v>72</v>
      </c>
      <c r="D98" s="8">
        <v>0.95</v>
      </c>
      <c r="E98" s="8">
        <v>0.98</v>
      </c>
      <c r="F98" s="8">
        <v>0.96363636363636396</v>
      </c>
      <c r="G98" s="56">
        <f>F98-E98</f>
        <v>-1.6363636363636025E-2</v>
      </c>
    </row>
    <row r="99" spans="1:7" ht="38.1" customHeight="1">
      <c r="A99" s="6"/>
      <c r="B99" s="7"/>
      <c r="C99" s="14" t="s">
        <v>73</v>
      </c>
      <c r="D99" s="8" t="s">
        <v>37</v>
      </c>
      <c r="E99" s="8">
        <v>0.78</v>
      </c>
      <c r="F99" s="8">
        <v>0.74137931034482796</v>
      </c>
      <c r="G99" s="56">
        <f>F99-E99</f>
        <v>-3.8620689655172069E-2</v>
      </c>
    </row>
    <row r="100" spans="1:7" ht="38.1" customHeight="1">
      <c r="A100" s="45">
        <v>24</v>
      </c>
      <c r="B100" s="46" t="s">
        <v>158</v>
      </c>
      <c r="C100" s="47"/>
      <c r="D100" s="47"/>
      <c r="E100" s="47"/>
      <c r="F100" s="47"/>
      <c r="G100" s="48"/>
    </row>
    <row r="101" spans="1:7" ht="38.1" customHeight="1">
      <c r="A101" s="6" t="s">
        <v>159</v>
      </c>
      <c r="B101" s="7"/>
      <c r="C101" s="7" t="s">
        <v>160</v>
      </c>
      <c r="D101" s="8" t="s">
        <v>161</v>
      </c>
      <c r="E101" s="8">
        <v>0.31</v>
      </c>
      <c r="F101" s="8">
        <v>0.57377049180327899</v>
      </c>
      <c r="G101" s="56">
        <f>F101-E101</f>
        <v>0.26377049180327899</v>
      </c>
    </row>
    <row r="102" spans="1:7" ht="38.1" customHeight="1">
      <c r="A102" s="45">
        <v>26</v>
      </c>
      <c r="B102" s="46" t="s">
        <v>162</v>
      </c>
      <c r="C102" s="47"/>
      <c r="D102" s="47"/>
      <c r="E102" s="47"/>
      <c r="F102" s="47"/>
      <c r="G102" s="48"/>
    </row>
    <row r="103" spans="1:7" ht="38.1" customHeight="1">
      <c r="A103" s="6" t="s">
        <v>163</v>
      </c>
      <c r="B103" s="7"/>
      <c r="C103" s="7" t="s">
        <v>164</v>
      </c>
      <c r="D103" s="8" t="s">
        <v>56</v>
      </c>
      <c r="E103" s="8">
        <v>0.87</v>
      </c>
      <c r="F103" s="8">
        <v>0.89583333333333304</v>
      </c>
      <c r="G103" s="56">
        <f>F103-E103</f>
        <v>2.5833333333333042E-2</v>
      </c>
    </row>
    <row r="104" spans="1:7" ht="38.1" customHeight="1">
      <c r="A104" s="6" t="s">
        <v>165</v>
      </c>
      <c r="B104" s="7"/>
      <c r="C104" s="7" t="s">
        <v>166</v>
      </c>
      <c r="D104" s="8" t="s">
        <v>57</v>
      </c>
      <c r="E104" s="8">
        <v>1</v>
      </c>
      <c r="F104" s="8">
        <v>0.98387096774193605</v>
      </c>
      <c r="G104" s="56">
        <f>F104-E104</f>
        <v>-1.6129032258063947E-2</v>
      </c>
    </row>
    <row r="105" spans="1:7" ht="38.1" customHeight="1">
      <c r="A105" s="45">
        <v>27</v>
      </c>
      <c r="B105" s="46" t="s">
        <v>138</v>
      </c>
      <c r="C105" s="47"/>
      <c r="D105" s="47"/>
      <c r="E105" s="47"/>
      <c r="F105" s="47"/>
      <c r="G105" s="48"/>
    </row>
    <row r="106" spans="1:7" ht="38.1" customHeight="1">
      <c r="A106" s="6" t="s">
        <v>167</v>
      </c>
      <c r="B106" s="7"/>
      <c r="C106" s="7" t="s">
        <v>168</v>
      </c>
      <c r="D106" s="8" t="s">
        <v>100</v>
      </c>
      <c r="E106" s="8">
        <v>0.54</v>
      </c>
      <c r="F106" s="8">
        <v>0.75862068965517204</v>
      </c>
      <c r="G106" s="56">
        <f>F106-E106</f>
        <v>0.21862068965517201</v>
      </c>
    </row>
    <row r="107" spans="1:7" ht="38.1" customHeight="1">
      <c r="A107" s="6"/>
      <c r="B107" s="7"/>
      <c r="C107" s="17" t="s">
        <v>634</v>
      </c>
      <c r="D107" s="8" t="s">
        <v>638</v>
      </c>
      <c r="E107" s="8">
        <v>0.96</v>
      </c>
      <c r="F107" s="8">
        <v>0.91666666666666696</v>
      </c>
      <c r="G107" s="56">
        <f>F107-E107</f>
        <v>-4.3333333333333002E-2</v>
      </c>
    </row>
    <row r="108" spans="1:7" ht="38.1" customHeight="1">
      <c r="A108" s="45">
        <v>28</v>
      </c>
      <c r="B108" s="46" t="s">
        <v>169</v>
      </c>
      <c r="C108" s="47"/>
      <c r="D108" s="47"/>
      <c r="E108" s="47"/>
      <c r="F108" s="47"/>
      <c r="G108" s="48"/>
    </row>
    <row r="109" spans="1:7" ht="38.1" customHeight="1">
      <c r="A109" s="9"/>
      <c r="B109" s="10"/>
      <c r="C109" s="11" t="s">
        <v>170</v>
      </c>
      <c r="D109" s="12"/>
      <c r="E109" s="12"/>
      <c r="F109" s="12"/>
      <c r="G109" s="57"/>
    </row>
    <row r="110" spans="1:7" ht="38.1" customHeight="1">
      <c r="A110" s="6" t="s">
        <v>171</v>
      </c>
      <c r="B110" s="7"/>
      <c r="C110" s="14" t="s">
        <v>172</v>
      </c>
      <c r="D110" s="8" t="s">
        <v>22</v>
      </c>
      <c r="E110" s="8">
        <v>0.85</v>
      </c>
      <c r="F110" s="8">
        <v>0.85416666666666696</v>
      </c>
      <c r="G110" s="56">
        <f t="shared" ref="G110:G115" si="2">F110-E110</f>
        <v>4.1666666666669849E-3</v>
      </c>
    </row>
    <row r="111" spans="1:7" ht="38.1" customHeight="1">
      <c r="A111" s="6" t="s">
        <v>173</v>
      </c>
      <c r="B111" s="7"/>
      <c r="C111" s="14" t="s">
        <v>174</v>
      </c>
      <c r="D111" s="8" t="s">
        <v>112</v>
      </c>
      <c r="E111" s="8">
        <v>0.89</v>
      </c>
      <c r="F111" s="8">
        <v>0.85416666666666696</v>
      </c>
      <c r="G111" s="56">
        <f t="shared" si="2"/>
        <v>-3.5833333333333051E-2</v>
      </c>
    </row>
    <row r="112" spans="1:7" ht="38.1" customHeight="1">
      <c r="A112" s="6" t="s">
        <v>175</v>
      </c>
      <c r="B112" s="7"/>
      <c r="C112" s="14" t="s">
        <v>176</v>
      </c>
      <c r="D112" s="8" t="s">
        <v>112</v>
      </c>
      <c r="E112" s="8">
        <v>0.89</v>
      </c>
      <c r="F112" s="8">
        <v>0.85416666666666696</v>
      </c>
      <c r="G112" s="56">
        <f t="shared" si="2"/>
        <v>-3.5833333333333051E-2</v>
      </c>
    </row>
    <row r="113" spans="1:7" ht="38.1" customHeight="1">
      <c r="A113" s="6" t="s">
        <v>177</v>
      </c>
      <c r="B113" s="7"/>
      <c r="C113" s="14" t="s">
        <v>178</v>
      </c>
      <c r="D113" s="8" t="s">
        <v>56</v>
      </c>
      <c r="E113" s="8">
        <v>0.91</v>
      </c>
      <c r="F113" s="8">
        <v>0.875</v>
      </c>
      <c r="G113" s="56">
        <f t="shared" si="2"/>
        <v>-3.5000000000000031E-2</v>
      </c>
    </row>
    <row r="114" spans="1:7" ht="38.1" customHeight="1">
      <c r="A114" s="6" t="s">
        <v>179</v>
      </c>
      <c r="B114" s="7"/>
      <c r="C114" s="7" t="s">
        <v>180</v>
      </c>
      <c r="D114" s="8" t="s">
        <v>181</v>
      </c>
      <c r="E114" s="8">
        <v>0</v>
      </c>
      <c r="F114" s="8">
        <v>1</v>
      </c>
      <c r="G114" s="56">
        <f t="shared" si="2"/>
        <v>1</v>
      </c>
    </row>
    <row r="115" spans="1:7" ht="38.1" customHeight="1">
      <c r="A115" s="6"/>
      <c r="B115" s="7"/>
      <c r="C115" s="7" t="s">
        <v>182</v>
      </c>
      <c r="D115" s="8" t="s">
        <v>183</v>
      </c>
      <c r="E115" s="8">
        <v>0.91</v>
      </c>
      <c r="F115" s="8">
        <v>0.875</v>
      </c>
      <c r="G115" s="56">
        <f t="shared" si="2"/>
        <v>-3.5000000000000031E-2</v>
      </c>
    </row>
    <row r="116" spans="1:7" ht="38.1" customHeight="1">
      <c r="A116" s="18"/>
      <c r="B116" s="19"/>
      <c r="C116" s="19"/>
      <c r="D116" s="20"/>
      <c r="E116" s="20"/>
      <c r="F116" s="20"/>
      <c r="G116" s="58"/>
    </row>
    <row r="117" spans="1:7" ht="38.1" customHeight="1">
      <c r="A117" s="49" t="s">
        <v>184</v>
      </c>
      <c r="B117" s="49"/>
      <c r="C117" s="49"/>
      <c r="D117" s="49"/>
      <c r="E117" s="49"/>
      <c r="F117" s="49"/>
      <c r="G117" s="49"/>
    </row>
    <row r="118" spans="1:7" ht="38.1" customHeight="1">
      <c r="A118" s="45">
        <v>30</v>
      </c>
      <c r="B118" s="46" t="s">
        <v>185</v>
      </c>
      <c r="C118" s="47"/>
      <c r="D118" s="47"/>
      <c r="E118" s="47"/>
      <c r="F118" s="47"/>
      <c r="G118" s="48"/>
    </row>
    <row r="119" spans="1:7" ht="38.1" customHeight="1">
      <c r="A119" s="6" t="s">
        <v>186</v>
      </c>
      <c r="B119" s="7"/>
      <c r="C119" s="7" t="s">
        <v>187</v>
      </c>
      <c r="D119" s="8" t="s">
        <v>1</v>
      </c>
      <c r="E119" s="8">
        <v>1</v>
      </c>
      <c r="F119" s="8">
        <v>0.967741935483871</v>
      </c>
      <c r="G119" s="56">
        <f t="shared" ref="G119:G125" si="3">F119-E119</f>
        <v>-3.2258064516129004E-2</v>
      </c>
    </row>
    <row r="120" spans="1:7" ht="38.1" customHeight="1">
      <c r="A120" s="6" t="s">
        <v>188</v>
      </c>
      <c r="B120" s="7"/>
      <c r="C120" s="7" t="s">
        <v>189</v>
      </c>
      <c r="D120" s="8" t="s">
        <v>1</v>
      </c>
      <c r="E120" s="8">
        <v>1</v>
      </c>
      <c r="F120" s="8">
        <v>0.98387096774193605</v>
      </c>
      <c r="G120" s="56">
        <f t="shared" si="3"/>
        <v>-1.6129032258063947E-2</v>
      </c>
    </row>
    <row r="121" spans="1:7" ht="38.1" customHeight="1">
      <c r="A121" s="6"/>
      <c r="B121" s="7"/>
      <c r="C121" s="7" t="s">
        <v>190</v>
      </c>
      <c r="D121" s="8" t="s">
        <v>1</v>
      </c>
      <c r="E121" s="8">
        <v>0.98</v>
      </c>
      <c r="F121" s="8">
        <v>1</v>
      </c>
      <c r="G121" s="56">
        <f t="shared" si="3"/>
        <v>2.0000000000000018E-2</v>
      </c>
    </row>
    <row r="122" spans="1:7" ht="38.1" customHeight="1">
      <c r="A122" s="6" t="s">
        <v>632</v>
      </c>
      <c r="B122" s="7"/>
      <c r="C122" s="7" t="s">
        <v>633</v>
      </c>
      <c r="D122" s="8" t="s">
        <v>1</v>
      </c>
      <c r="E122" s="8">
        <v>0.97</v>
      </c>
      <c r="F122" s="8">
        <v>1</v>
      </c>
      <c r="G122" s="56">
        <f t="shared" si="3"/>
        <v>3.0000000000000027E-2</v>
      </c>
    </row>
    <row r="123" spans="1:7" ht="38.1" customHeight="1">
      <c r="A123" s="6" t="s">
        <v>194</v>
      </c>
      <c r="B123" s="7"/>
      <c r="C123" s="7" t="s">
        <v>195</v>
      </c>
      <c r="D123" s="8" t="s">
        <v>57</v>
      </c>
      <c r="E123" s="8">
        <v>1</v>
      </c>
      <c r="F123" s="8">
        <v>0.98305084745762705</v>
      </c>
      <c r="G123" s="56">
        <f t="shared" si="3"/>
        <v>-1.6949152542372947E-2</v>
      </c>
    </row>
    <row r="124" spans="1:7" ht="38.1" customHeight="1">
      <c r="A124" s="6"/>
      <c r="B124" s="7"/>
      <c r="C124" s="7" t="s">
        <v>191</v>
      </c>
      <c r="D124" s="8" t="s">
        <v>50</v>
      </c>
      <c r="E124" s="8">
        <v>1</v>
      </c>
      <c r="F124" s="8">
        <v>1</v>
      </c>
      <c r="G124" s="56">
        <f t="shared" si="3"/>
        <v>0</v>
      </c>
    </row>
    <row r="125" spans="1:7" ht="38.1" customHeight="1">
      <c r="A125" s="6"/>
      <c r="B125" s="7"/>
      <c r="C125" s="7" t="s">
        <v>193</v>
      </c>
      <c r="D125" s="8" t="s">
        <v>50</v>
      </c>
      <c r="E125" s="8">
        <v>1</v>
      </c>
      <c r="F125" s="8">
        <v>1</v>
      </c>
      <c r="G125" s="56">
        <f t="shared" si="3"/>
        <v>0</v>
      </c>
    </row>
    <row r="126" spans="1:7" ht="38.1" customHeight="1">
      <c r="A126" s="9"/>
      <c r="B126" s="10"/>
      <c r="C126" s="11" t="s">
        <v>196</v>
      </c>
      <c r="D126" s="12"/>
      <c r="E126" s="12"/>
      <c r="F126" s="12"/>
      <c r="G126" s="57"/>
    </row>
    <row r="127" spans="1:7" ht="38.1" customHeight="1">
      <c r="A127" s="6" t="s">
        <v>197</v>
      </c>
      <c r="B127" s="7"/>
      <c r="C127" s="14" t="s">
        <v>198</v>
      </c>
      <c r="D127" s="8">
        <v>0.98</v>
      </c>
      <c r="E127" s="8">
        <v>1</v>
      </c>
      <c r="F127" s="8">
        <v>1</v>
      </c>
      <c r="G127" s="56">
        <f>F127-E127</f>
        <v>0</v>
      </c>
    </row>
    <row r="128" spans="1:7" ht="38.1" customHeight="1">
      <c r="A128" s="6" t="s">
        <v>199</v>
      </c>
      <c r="B128" s="7"/>
      <c r="C128" s="14" t="s">
        <v>200</v>
      </c>
      <c r="D128" s="8">
        <v>0.97</v>
      </c>
      <c r="E128" s="8">
        <v>0.98</v>
      </c>
      <c r="F128" s="8">
        <v>1</v>
      </c>
      <c r="G128" s="56">
        <f>F128-E128</f>
        <v>2.0000000000000018E-2</v>
      </c>
    </row>
    <row r="129" spans="1:7" ht="38.1" customHeight="1">
      <c r="A129" s="6" t="s">
        <v>201</v>
      </c>
      <c r="B129" s="7"/>
      <c r="C129" s="14" t="s">
        <v>202</v>
      </c>
      <c r="D129" s="8">
        <v>0.97</v>
      </c>
      <c r="E129" s="8">
        <v>0.94</v>
      </c>
      <c r="F129" s="8">
        <v>1</v>
      </c>
      <c r="G129" s="56">
        <f>F129-E129</f>
        <v>6.0000000000000053E-2</v>
      </c>
    </row>
    <row r="130" spans="1:7" ht="38.1" customHeight="1">
      <c r="A130" s="45">
        <v>31</v>
      </c>
      <c r="B130" s="46" t="s">
        <v>203</v>
      </c>
      <c r="C130" s="47"/>
      <c r="D130" s="47"/>
      <c r="E130" s="47"/>
      <c r="F130" s="47"/>
      <c r="G130" s="48"/>
    </row>
    <row r="131" spans="1:7" ht="38.1" customHeight="1">
      <c r="A131" s="9" t="s">
        <v>204</v>
      </c>
      <c r="B131" s="10"/>
      <c r="C131" s="11" t="s">
        <v>205</v>
      </c>
      <c r="D131" s="12"/>
      <c r="E131" s="12"/>
      <c r="F131" s="12"/>
      <c r="G131" s="57"/>
    </row>
    <row r="132" spans="1:7" ht="38.1" customHeight="1">
      <c r="A132" s="6"/>
      <c r="B132" s="7"/>
      <c r="C132" s="15" t="s">
        <v>206</v>
      </c>
      <c r="D132" s="8" t="s">
        <v>19</v>
      </c>
      <c r="E132" s="8">
        <v>1</v>
      </c>
      <c r="F132" s="8">
        <v>0.95161290322580705</v>
      </c>
      <c r="G132" s="56">
        <f>F132-E132</f>
        <v>-4.838709677419295E-2</v>
      </c>
    </row>
    <row r="133" spans="1:7" ht="38.1" customHeight="1">
      <c r="A133" s="6"/>
      <c r="B133" s="7"/>
      <c r="C133" s="15" t="s">
        <v>207</v>
      </c>
      <c r="D133" s="8">
        <v>0.9</v>
      </c>
      <c r="E133" s="8">
        <v>0.82</v>
      </c>
      <c r="F133" s="8">
        <v>0.83333333333333304</v>
      </c>
      <c r="G133" s="56">
        <f>F133-E133</f>
        <v>1.3333333333333086E-2</v>
      </c>
    </row>
    <row r="134" spans="1:7" ht="38.1" customHeight="1">
      <c r="A134" s="6" t="s">
        <v>208</v>
      </c>
      <c r="B134" s="7"/>
      <c r="C134" s="15" t="s">
        <v>209</v>
      </c>
      <c r="D134" s="8" t="s">
        <v>50</v>
      </c>
      <c r="E134" s="8">
        <v>0.98</v>
      </c>
      <c r="F134" s="8">
        <v>0.90322580645161299</v>
      </c>
      <c r="G134" s="56">
        <f>F134-E134</f>
        <v>-7.6774193548386993E-2</v>
      </c>
    </row>
    <row r="135" spans="1:7" ht="38.1" customHeight="1">
      <c r="A135" s="9"/>
      <c r="B135" s="10"/>
      <c r="C135" s="11" t="s">
        <v>210</v>
      </c>
      <c r="D135" s="12"/>
      <c r="E135" s="12"/>
      <c r="F135" s="12"/>
      <c r="G135" s="57"/>
    </row>
    <row r="136" spans="1:7" ht="38.1" customHeight="1">
      <c r="A136" s="6" t="s">
        <v>211</v>
      </c>
      <c r="B136" s="7"/>
      <c r="C136" s="15" t="s">
        <v>212</v>
      </c>
      <c r="D136" s="8" t="s">
        <v>111</v>
      </c>
      <c r="E136" s="8">
        <v>0.92</v>
      </c>
      <c r="F136" s="8">
        <v>0.92307692307692302</v>
      </c>
      <c r="G136" s="56">
        <f>F136-E136</f>
        <v>3.0769230769229772E-3</v>
      </c>
    </row>
    <row r="137" spans="1:7" ht="38.1" customHeight="1">
      <c r="A137" s="6"/>
      <c r="B137" s="7"/>
      <c r="C137" s="15" t="s">
        <v>213</v>
      </c>
      <c r="D137" s="8" t="s">
        <v>214</v>
      </c>
      <c r="E137" s="8">
        <v>0.69</v>
      </c>
      <c r="F137" s="8">
        <v>0.659574468085106</v>
      </c>
      <c r="G137" s="56">
        <f>F137-E137</f>
        <v>-3.0425531914893944E-2</v>
      </c>
    </row>
    <row r="138" spans="1:7" ht="38.1" customHeight="1">
      <c r="A138" s="6"/>
      <c r="B138" s="7"/>
      <c r="C138" s="15" t="s">
        <v>215</v>
      </c>
      <c r="D138" s="8">
        <v>0.31</v>
      </c>
      <c r="E138" s="8">
        <v>0.86</v>
      </c>
      <c r="F138" s="8">
        <v>0.92307692307692302</v>
      </c>
      <c r="G138" s="56">
        <f>F138-E138</f>
        <v>6.307692307692303E-2</v>
      </c>
    </row>
    <row r="139" spans="1:7" ht="38.1" customHeight="1">
      <c r="A139" s="6"/>
      <c r="B139" s="7"/>
      <c r="C139" s="15" t="s">
        <v>216</v>
      </c>
      <c r="D139" s="8">
        <v>0.13</v>
      </c>
      <c r="E139" s="8">
        <v>0.36</v>
      </c>
      <c r="F139" s="8">
        <v>0.28000000000000003</v>
      </c>
      <c r="G139" s="56">
        <f>F139-E139</f>
        <v>-7.999999999999996E-2</v>
      </c>
    </row>
    <row r="140" spans="1:7" ht="38.1" customHeight="1">
      <c r="A140" s="9"/>
      <c r="B140" s="10"/>
      <c r="C140" s="11" t="s">
        <v>217</v>
      </c>
      <c r="D140" s="12"/>
      <c r="E140" s="12"/>
      <c r="F140" s="12"/>
      <c r="G140" s="57"/>
    </row>
    <row r="141" spans="1:7" ht="38.1" customHeight="1">
      <c r="A141" s="6" t="s">
        <v>218</v>
      </c>
      <c r="B141" s="7"/>
      <c r="C141" s="15" t="s">
        <v>219</v>
      </c>
      <c r="D141" s="8" t="s">
        <v>112</v>
      </c>
      <c r="E141" s="8">
        <v>0.89</v>
      </c>
      <c r="F141" s="8">
        <v>0.91935483870967705</v>
      </c>
      <c r="G141" s="56">
        <f>F141-E141</f>
        <v>2.9354838709677034E-2</v>
      </c>
    </row>
    <row r="142" spans="1:7" ht="38.1" customHeight="1">
      <c r="A142" s="6"/>
      <c r="B142" s="7"/>
      <c r="C142" s="15" t="s">
        <v>70</v>
      </c>
      <c r="D142" s="8">
        <v>0.59</v>
      </c>
      <c r="E142" s="8">
        <v>0.5</v>
      </c>
      <c r="F142" s="8">
        <v>0.53333333333333299</v>
      </c>
      <c r="G142" s="56">
        <f>F142-E142</f>
        <v>3.3333333333332993E-2</v>
      </c>
    </row>
    <row r="143" spans="1:7" ht="38.1" customHeight="1">
      <c r="A143" s="45">
        <v>32</v>
      </c>
      <c r="B143" s="46" t="s">
        <v>220</v>
      </c>
      <c r="C143" s="47"/>
      <c r="D143" s="47"/>
      <c r="E143" s="47"/>
      <c r="F143" s="47"/>
      <c r="G143" s="48"/>
    </row>
    <row r="144" spans="1:7" ht="38.1" customHeight="1">
      <c r="A144" s="9"/>
      <c r="B144" s="10"/>
      <c r="C144" s="11" t="s">
        <v>221</v>
      </c>
      <c r="D144" s="12"/>
      <c r="E144" s="12"/>
      <c r="F144" s="12"/>
      <c r="G144" s="57"/>
    </row>
    <row r="145" spans="1:7" ht="38.1" customHeight="1">
      <c r="A145" s="6" t="s">
        <v>222</v>
      </c>
      <c r="B145" s="7"/>
      <c r="C145" s="15" t="s">
        <v>223</v>
      </c>
      <c r="D145" s="8" t="s">
        <v>23</v>
      </c>
      <c r="E145" s="8">
        <v>0.94</v>
      </c>
      <c r="F145" s="8">
        <v>0.91935483870967705</v>
      </c>
      <c r="G145" s="56">
        <f>F145-E145</f>
        <v>-2.06451612903229E-2</v>
      </c>
    </row>
    <row r="146" spans="1:7" ht="38.1" customHeight="1">
      <c r="A146" s="6" t="s">
        <v>224</v>
      </c>
      <c r="B146" s="7"/>
      <c r="C146" s="15" t="s">
        <v>225</v>
      </c>
      <c r="D146" s="8" t="s">
        <v>23</v>
      </c>
      <c r="E146" s="8">
        <v>0.98</v>
      </c>
      <c r="F146" s="8">
        <v>0.93548387096774199</v>
      </c>
      <c r="G146" s="56">
        <f>F146-E146</f>
        <v>-4.4516129032257989E-2</v>
      </c>
    </row>
    <row r="147" spans="1:7" ht="38.1" customHeight="1">
      <c r="A147" s="6" t="s">
        <v>226</v>
      </c>
      <c r="B147" s="7"/>
      <c r="C147" s="15" t="s">
        <v>227</v>
      </c>
      <c r="D147" s="8" t="s">
        <v>89</v>
      </c>
      <c r="E147" s="8">
        <v>0.94</v>
      </c>
      <c r="F147" s="8">
        <v>0.93548387096774199</v>
      </c>
      <c r="G147" s="56">
        <f>F147-E147</f>
        <v>-4.5161290322579539E-3</v>
      </c>
    </row>
    <row r="148" spans="1:7" ht="38.1" customHeight="1">
      <c r="A148" s="6"/>
      <c r="B148" s="7"/>
      <c r="C148" s="15" t="s">
        <v>228</v>
      </c>
      <c r="D148" s="8" t="s">
        <v>88</v>
      </c>
      <c r="E148" s="8">
        <v>0.73</v>
      </c>
      <c r="F148" s="8">
        <v>0.80327868852458995</v>
      </c>
      <c r="G148" s="56">
        <f>F148-E148</f>
        <v>7.3278688524589963E-2</v>
      </c>
    </row>
    <row r="149" spans="1:7" ht="38.1" customHeight="1">
      <c r="A149" s="9"/>
      <c r="B149" s="10"/>
      <c r="C149" s="11" t="s">
        <v>229</v>
      </c>
      <c r="D149" s="12"/>
      <c r="E149" s="12"/>
      <c r="F149" s="12"/>
      <c r="G149" s="57"/>
    </row>
    <row r="150" spans="1:7" ht="38.1" customHeight="1">
      <c r="A150" s="6" t="s">
        <v>230</v>
      </c>
      <c r="B150" s="7"/>
      <c r="C150" s="15" t="s">
        <v>231</v>
      </c>
      <c r="D150" s="8" t="s">
        <v>181</v>
      </c>
      <c r="E150" s="8">
        <v>0</v>
      </c>
      <c r="F150" s="8">
        <v>1</v>
      </c>
      <c r="G150" s="56">
        <f>F150-E150</f>
        <v>1</v>
      </c>
    </row>
    <row r="151" spans="1:7" ht="38.1" customHeight="1">
      <c r="A151" s="6" t="s">
        <v>232</v>
      </c>
      <c r="B151" s="7"/>
      <c r="C151" s="14" t="s">
        <v>233</v>
      </c>
      <c r="D151" s="8" t="s">
        <v>115</v>
      </c>
      <c r="E151" s="8">
        <v>0.91</v>
      </c>
      <c r="F151" s="8">
        <v>0.81967213114754101</v>
      </c>
      <c r="G151" s="56">
        <f>F151-E151</f>
        <v>-9.0327868852459026E-2</v>
      </c>
    </row>
    <row r="152" spans="1:7" ht="38.1" customHeight="1">
      <c r="A152" s="6" t="s">
        <v>234</v>
      </c>
      <c r="B152" s="7"/>
      <c r="C152" s="14" t="s">
        <v>235</v>
      </c>
      <c r="D152" s="8" t="s">
        <v>115</v>
      </c>
      <c r="E152" s="8">
        <v>0.64</v>
      </c>
      <c r="F152" s="8">
        <v>0.67741935483870996</v>
      </c>
      <c r="G152" s="56">
        <f>F152-E152</f>
        <v>3.7419354838709951E-2</v>
      </c>
    </row>
    <row r="153" spans="1:7" ht="38.1" customHeight="1">
      <c r="A153" s="45">
        <v>33</v>
      </c>
      <c r="B153" s="46" t="s">
        <v>236</v>
      </c>
      <c r="C153" s="47"/>
      <c r="D153" s="47"/>
      <c r="E153" s="47"/>
      <c r="F153" s="47"/>
      <c r="G153" s="48"/>
    </row>
    <row r="154" spans="1:7" ht="38.1" customHeight="1">
      <c r="A154" s="9"/>
      <c r="B154" s="10"/>
      <c r="C154" s="11" t="s">
        <v>237</v>
      </c>
      <c r="D154" s="12"/>
      <c r="E154" s="12"/>
      <c r="F154" s="12"/>
      <c r="G154" s="57"/>
    </row>
    <row r="155" spans="1:7" ht="38.1" customHeight="1">
      <c r="A155" s="6" t="s">
        <v>238</v>
      </c>
      <c r="B155" s="7"/>
      <c r="C155" s="15" t="s">
        <v>239</v>
      </c>
      <c r="D155" s="8" t="s">
        <v>23</v>
      </c>
      <c r="E155" s="8">
        <v>0.95</v>
      </c>
      <c r="F155" s="8">
        <v>0.967741935483871</v>
      </c>
      <c r="G155" s="56">
        <f>F155-E155</f>
        <v>1.7741935483871041E-2</v>
      </c>
    </row>
    <row r="156" spans="1:7" ht="38.1" customHeight="1">
      <c r="A156" s="6" t="s">
        <v>240</v>
      </c>
      <c r="B156" s="7"/>
      <c r="C156" s="15" t="s">
        <v>241</v>
      </c>
      <c r="D156" s="8" t="s">
        <v>31</v>
      </c>
      <c r="E156" s="8">
        <v>0.91</v>
      </c>
      <c r="F156" s="8">
        <v>0.967741935483871</v>
      </c>
      <c r="G156" s="56">
        <f>F156-E156</f>
        <v>5.7741935483870965E-2</v>
      </c>
    </row>
    <row r="157" spans="1:7" ht="38.1" customHeight="1">
      <c r="A157" s="45">
        <v>34</v>
      </c>
      <c r="B157" s="46" t="s">
        <v>242</v>
      </c>
      <c r="C157" s="47"/>
      <c r="D157" s="47"/>
      <c r="E157" s="47"/>
      <c r="F157" s="47"/>
      <c r="G157" s="48"/>
    </row>
    <row r="158" spans="1:7" ht="38.1" customHeight="1">
      <c r="A158" s="9"/>
      <c r="B158" s="10"/>
      <c r="C158" s="11" t="s">
        <v>243</v>
      </c>
      <c r="D158" s="12"/>
      <c r="E158" s="12"/>
      <c r="F158" s="12"/>
      <c r="G158" s="57"/>
    </row>
    <row r="159" spans="1:7" ht="38.1" customHeight="1">
      <c r="A159" s="6" t="s">
        <v>244</v>
      </c>
      <c r="B159" s="7"/>
      <c r="C159" s="15" t="s">
        <v>245</v>
      </c>
      <c r="D159" s="8" t="s">
        <v>31</v>
      </c>
      <c r="E159" s="8">
        <v>0.98</v>
      </c>
      <c r="F159" s="8">
        <v>1</v>
      </c>
      <c r="G159" s="56">
        <f t="shared" ref="G159:G165" si="4">F159-E159</f>
        <v>2.0000000000000018E-2</v>
      </c>
    </row>
    <row r="160" spans="1:7" ht="38.1" customHeight="1">
      <c r="A160" s="6" t="s">
        <v>246</v>
      </c>
      <c r="B160" s="7"/>
      <c r="C160" s="15" t="s">
        <v>247</v>
      </c>
      <c r="D160" s="8" t="s">
        <v>57</v>
      </c>
      <c r="E160" s="8">
        <v>1</v>
      </c>
      <c r="F160" s="8">
        <v>0.96721311475409799</v>
      </c>
      <c r="G160" s="56">
        <f t="shared" si="4"/>
        <v>-3.2786885245902009E-2</v>
      </c>
    </row>
    <row r="161" spans="1:7" ht="38.1" customHeight="1">
      <c r="A161" s="6" t="s">
        <v>248</v>
      </c>
      <c r="B161" s="7"/>
      <c r="C161" s="15" t="s">
        <v>249</v>
      </c>
      <c r="D161" s="8">
        <v>0.78</v>
      </c>
      <c r="E161" s="8">
        <v>0.8</v>
      </c>
      <c r="F161" s="8">
        <v>0.76666666666666705</v>
      </c>
      <c r="G161" s="56">
        <f t="shared" si="4"/>
        <v>-3.3333333333332993E-2</v>
      </c>
    </row>
    <row r="162" spans="1:7" ht="38.1" customHeight="1">
      <c r="A162" s="6"/>
      <c r="B162" s="7"/>
      <c r="C162" s="15" t="s">
        <v>250</v>
      </c>
      <c r="D162" s="8" t="s">
        <v>40</v>
      </c>
      <c r="E162" s="8">
        <v>0.8</v>
      </c>
      <c r="F162" s="8">
        <v>0.77419354838709697</v>
      </c>
      <c r="G162" s="56">
        <f t="shared" si="4"/>
        <v>-2.580645161290307E-2</v>
      </c>
    </row>
    <row r="163" spans="1:7" ht="38.1" customHeight="1">
      <c r="A163" s="6" t="s">
        <v>251</v>
      </c>
      <c r="B163" s="7"/>
      <c r="C163" s="15" t="s">
        <v>252</v>
      </c>
      <c r="D163" s="8" t="s">
        <v>111</v>
      </c>
      <c r="E163" s="8">
        <v>0.89</v>
      </c>
      <c r="F163" s="8">
        <v>0.91666666666666696</v>
      </c>
      <c r="G163" s="56">
        <f t="shared" si="4"/>
        <v>2.6666666666666949E-2</v>
      </c>
    </row>
    <row r="164" spans="1:7" ht="38.1" customHeight="1">
      <c r="A164" s="6" t="s">
        <v>253</v>
      </c>
      <c r="B164" s="7"/>
      <c r="C164" s="15" t="s">
        <v>254</v>
      </c>
      <c r="D164" s="8" t="s">
        <v>88</v>
      </c>
      <c r="E164" s="8">
        <v>0.8</v>
      </c>
      <c r="F164" s="8">
        <v>0.83870967741935498</v>
      </c>
      <c r="G164" s="56">
        <f t="shared" si="4"/>
        <v>3.8709677419354938E-2</v>
      </c>
    </row>
    <row r="165" spans="1:7" ht="38.1" customHeight="1">
      <c r="A165" s="6" t="s">
        <v>255</v>
      </c>
      <c r="B165" s="7"/>
      <c r="C165" s="14" t="s">
        <v>256</v>
      </c>
      <c r="D165" s="8" t="s">
        <v>22</v>
      </c>
      <c r="E165" s="8">
        <v>0.89</v>
      </c>
      <c r="F165" s="8">
        <v>0.98333333333333295</v>
      </c>
      <c r="G165" s="56">
        <f t="shared" si="4"/>
        <v>9.3333333333332935E-2</v>
      </c>
    </row>
    <row r="166" spans="1:7" ht="38.1" customHeight="1">
      <c r="A166" s="45">
        <v>35</v>
      </c>
      <c r="B166" s="46" t="s">
        <v>257</v>
      </c>
      <c r="C166" s="47"/>
      <c r="D166" s="47"/>
      <c r="E166" s="47"/>
      <c r="F166" s="47"/>
      <c r="G166" s="48"/>
    </row>
    <row r="167" spans="1:7" ht="38.1" customHeight="1">
      <c r="A167" s="6" t="s">
        <v>258</v>
      </c>
      <c r="B167" s="7"/>
      <c r="C167" s="7" t="s">
        <v>259</v>
      </c>
      <c r="D167" s="8" t="s">
        <v>19</v>
      </c>
      <c r="E167" s="8">
        <v>1</v>
      </c>
      <c r="F167" s="8">
        <v>1</v>
      </c>
      <c r="G167" s="56">
        <f>F167-E167</f>
        <v>0</v>
      </c>
    </row>
    <row r="168" spans="1:7" ht="38.1" customHeight="1">
      <c r="A168" s="6"/>
      <c r="B168" s="7"/>
      <c r="C168" s="7" t="s">
        <v>260</v>
      </c>
      <c r="D168" s="16" t="s">
        <v>1</v>
      </c>
      <c r="E168" s="16" t="s">
        <v>1</v>
      </c>
      <c r="F168" s="16" t="s">
        <v>1</v>
      </c>
      <c r="G168" s="59" t="s">
        <v>1</v>
      </c>
    </row>
    <row r="169" spans="1:7" ht="38.1" customHeight="1">
      <c r="A169" s="6" t="s">
        <v>261</v>
      </c>
      <c r="B169" s="7"/>
      <c r="C169" s="7" t="s">
        <v>262</v>
      </c>
      <c r="D169" s="8" t="s">
        <v>53</v>
      </c>
      <c r="E169" s="8">
        <v>0.75</v>
      </c>
      <c r="F169" s="8">
        <v>0.77419354838709697</v>
      </c>
      <c r="G169" s="56">
        <f>F169-E169</f>
        <v>2.4193548387096975E-2</v>
      </c>
    </row>
    <row r="170" spans="1:7" ht="38.1" customHeight="1">
      <c r="A170" s="9"/>
      <c r="B170" s="10"/>
      <c r="C170" s="11" t="s">
        <v>263</v>
      </c>
      <c r="D170" s="12"/>
      <c r="E170" s="12"/>
      <c r="F170" s="12"/>
      <c r="G170" s="57"/>
    </row>
    <row r="171" spans="1:7" ht="38.1" customHeight="1">
      <c r="A171" s="6" t="s">
        <v>264</v>
      </c>
      <c r="B171" s="7"/>
      <c r="C171" s="15" t="s">
        <v>93</v>
      </c>
      <c r="D171" s="8" t="s">
        <v>19</v>
      </c>
      <c r="E171" s="8">
        <v>1</v>
      </c>
      <c r="F171" s="8">
        <v>1</v>
      </c>
      <c r="G171" s="56">
        <f t="shared" ref="G171:G176" si="5">F171-E171</f>
        <v>0</v>
      </c>
    </row>
    <row r="172" spans="1:7" ht="38.1" customHeight="1">
      <c r="A172" s="6"/>
      <c r="B172" s="7"/>
      <c r="C172" s="15" t="s">
        <v>95</v>
      </c>
      <c r="D172" s="8">
        <v>1</v>
      </c>
      <c r="E172" s="8">
        <v>1</v>
      </c>
      <c r="F172" s="8">
        <v>1</v>
      </c>
      <c r="G172" s="56">
        <f t="shared" si="5"/>
        <v>0</v>
      </c>
    </row>
    <row r="173" spans="1:7" ht="38.1" customHeight="1">
      <c r="A173" s="6" t="s">
        <v>265</v>
      </c>
      <c r="B173" s="7"/>
      <c r="C173" s="7" t="s">
        <v>266</v>
      </c>
      <c r="D173" s="16" t="s">
        <v>105</v>
      </c>
      <c r="E173" s="16">
        <v>0.63</v>
      </c>
      <c r="F173" s="16">
        <v>0.62295081967213095</v>
      </c>
      <c r="G173" s="56">
        <f t="shared" si="5"/>
        <v>-7.0491803278690535E-3</v>
      </c>
    </row>
    <row r="174" spans="1:7" ht="38.1" customHeight="1">
      <c r="A174" s="6" t="s">
        <v>267</v>
      </c>
      <c r="B174" s="7"/>
      <c r="C174" s="7" t="s">
        <v>268</v>
      </c>
      <c r="D174" s="8" t="s">
        <v>57</v>
      </c>
      <c r="E174" s="8">
        <v>0.97</v>
      </c>
      <c r="F174" s="8">
        <v>0.91935483870967705</v>
      </c>
      <c r="G174" s="56">
        <f t="shared" si="5"/>
        <v>-5.0645161290322926E-2</v>
      </c>
    </row>
    <row r="175" spans="1:7" ht="38.1" customHeight="1">
      <c r="A175" s="6" t="s">
        <v>269</v>
      </c>
      <c r="B175" s="7"/>
      <c r="C175" s="7" t="s">
        <v>270</v>
      </c>
      <c r="D175" s="8">
        <v>0.92</v>
      </c>
      <c r="E175" s="8">
        <v>1</v>
      </c>
      <c r="F175" s="8">
        <v>0.97916666666666696</v>
      </c>
      <c r="G175" s="56">
        <f t="shared" si="5"/>
        <v>-2.0833333333333037E-2</v>
      </c>
    </row>
    <row r="176" spans="1:7" ht="38.1" customHeight="1">
      <c r="A176" s="6" t="s">
        <v>271</v>
      </c>
      <c r="B176" s="7"/>
      <c r="C176" s="7" t="s">
        <v>272</v>
      </c>
      <c r="D176" s="8">
        <v>0.96</v>
      </c>
      <c r="E176" s="8">
        <v>1</v>
      </c>
      <c r="F176" s="8">
        <v>1</v>
      </c>
      <c r="G176" s="56">
        <f t="shared" si="5"/>
        <v>0</v>
      </c>
    </row>
    <row r="177" spans="1:7" ht="38.1" customHeight="1">
      <c r="A177" s="45">
        <v>36</v>
      </c>
      <c r="B177" s="46" t="s">
        <v>273</v>
      </c>
      <c r="C177" s="47"/>
      <c r="D177" s="47"/>
      <c r="E177" s="47"/>
      <c r="F177" s="47"/>
      <c r="G177" s="48"/>
    </row>
    <row r="178" spans="1:7" ht="38.1" customHeight="1">
      <c r="A178" s="22" t="s">
        <v>274</v>
      </c>
      <c r="B178" s="15"/>
      <c r="C178" s="7" t="s">
        <v>275</v>
      </c>
      <c r="D178" s="16" t="s">
        <v>19</v>
      </c>
      <c r="E178" s="16">
        <v>1</v>
      </c>
      <c r="F178" s="16">
        <v>1</v>
      </c>
      <c r="G178" s="56">
        <f>F178-E178</f>
        <v>0</v>
      </c>
    </row>
    <row r="179" spans="1:7" ht="38.1" customHeight="1">
      <c r="A179" s="45">
        <v>37</v>
      </c>
      <c r="B179" s="46" t="s">
        <v>276</v>
      </c>
      <c r="C179" s="47"/>
      <c r="D179" s="47"/>
      <c r="E179" s="47"/>
      <c r="F179" s="47"/>
      <c r="G179" s="48"/>
    </row>
    <row r="180" spans="1:7" ht="38.1" customHeight="1">
      <c r="A180" s="22" t="s">
        <v>277</v>
      </c>
      <c r="B180" s="15"/>
      <c r="C180" s="7" t="s">
        <v>278</v>
      </c>
      <c r="D180" s="16" t="s">
        <v>19</v>
      </c>
      <c r="E180" s="16">
        <v>1</v>
      </c>
      <c r="F180" s="16">
        <v>1</v>
      </c>
      <c r="G180" s="56">
        <f>F180-E180</f>
        <v>0</v>
      </c>
    </row>
    <row r="181" spans="1:7" ht="38.1" customHeight="1">
      <c r="A181" s="45">
        <v>38</v>
      </c>
      <c r="B181" s="46" t="s">
        <v>279</v>
      </c>
      <c r="C181" s="47"/>
      <c r="D181" s="47"/>
      <c r="E181" s="47"/>
      <c r="F181" s="47"/>
      <c r="G181" s="48"/>
    </row>
    <row r="182" spans="1:7" ht="38.1" customHeight="1">
      <c r="A182" s="22" t="s">
        <v>280</v>
      </c>
      <c r="B182" s="15"/>
      <c r="C182" s="7" t="s">
        <v>281</v>
      </c>
      <c r="D182" s="16">
        <v>0.94</v>
      </c>
      <c r="E182" s="16">
        <v>1</v>
      </c>
      <c r="F182" s="16">
        <v>1</v>
      </c>
      <c r="G182" s="56">
        <f>F182-E182</f>
        <v>0</v>
      </c>
    </row>
    <row r="183" spans="1:7" ht="38.1" customHeight="1">
      <c r="A183" s="45">
        <v>39</v>
      </c>
      <c r="B183" s="46" t="s">
        <v>282</v>
      </c>
      <c r="C183" s="47"/>
      <c r="D183" s="47"/>
      <c r="E183" s="47"/>
      <c r="F183" s="47"/>
      <c r="G183" s="48"/>
    </row>
    <row r="184" spans="1:7" ht="38.1" customHeight="1">
      <c r="A184" s="50"/>
      <c r="B184" s="51"/>
      <c r="C184" s="52" t="s">
        <v>647</v>
      </c>
      <c r="D184" s="53"/>
      <c r="E184" s="53"/>
      <c r="F184" s="53"/>
      <c r="G184" s="60"/>
    </row>
    <row r="185" spans="1:7" ht="38.1" customHeight="1">
      <c r="A185" s="22" t="s">
        <v>283</v>
      </c>
      <c r="B185" s="15"/>
      <c r="C185" s="15" t="s">
        <v>284</v>
      </c>
      <c r="D185" s="21">
        <v>1</v>
      </c>
      <c r="E185" s="21">
        <v>1</v>
      </c>
      <c r="F185" s="21">
        <f>17/17          +N("Rangatahi &gt; 15yo=17, Enrol in school OR Employment = 16; There is one (1) 'NA' record for both In education and Employment questions")</f>
        <v>1</v>
      </c>
      <c r="G185" s="56">
        <f>F185-E185</f>
        <v>0</v>
      </c>
    </row>
    <row r="186" spans="1:7" ht="38.1" customHeight="1">
      <c r="A186" s="22" t="s">
        <v>285</v>
      </c>
      <c r="B186" s="15"/>
      <c r="C186" s="15" t="s">
        <v>286</v>
      </c>
      <c r="D186" s="16">
        <f>14/18</f>
        <v>0.77777777777777779</v>
      </c>
      <c r="E186" s="16">
        <v>0.82</v>
      </c>
      <c r="F186" s="16">
        <f>16/17          + N("Rangatahi &gt; 15yo=17, In education = 15, 15/17=88%")</f>
        <v>0.94117647058823528</v>
      </c>
      <c r="G186" s="56">
        <f>F186-E186</f>
        <v>0.12117647058823533</v>
      </c>
    </row>
    <row r="187" spans="1:7" ht="38.1" customHeight="1">
      <c r="A187" s="22" t="s">
        <v>287</v>
      </c>
      <c r="B187" s="15"/>
      <c r="C187" s="15" t="s">
        <v>639</v>
      </c>
      <c r="D187" s="16">
        <f>13/18</f>
        <v>0.72222222222222221</v>
      </c>
      <c r="E187" s="16">
        <v>0.59</v>
      </c>
      <c r="F187" s="16">
        <f>7/17         +N("Rangatahi &gt;15yo= 17, Employed=6, 6/17=35%")</f>
        <v>0.41176470588235292</v>
      </c>
      <c r="G187" s="56">
        <f>F187-E187</f>
        <v>-0.17823529411764705</v>
      </c>
    </row>
    <row r="188" spans="1:7" ht="38.1" customHeight="1">
      <c r="A188" s="22"/>
      <c r="B188" s="15"/>
      <c r="C188" s="15" t="s">
        <v>288</v>
      </c>
      <c r="D188" s="16" t="s">
        <v>1</v>
      </c>
      <c r="E188" s="16" t="s">
        <v>1</v>
      </c>
      <c r="F188" s="16">
        <f>1/17</f>
        <v>5.8823529411764705E-2</v>
      </c>
      <c r="G188" s="59" t="s">
        <v>1</v>
      </c>
    </row>
    <row r="189" spans="1:7" ht="38.1" customHeight="1">
      <c r="A189" s="45">
        <v>40</v>
      </c>
      <c r="B189" s="46" t="s">
        <v>289</v>
      </c>
      <c r="C189" s="47"/>
      <c r="D189" s="47"/>
      <c r="E189" s="47"/>
      <c r="F189" s="47"/>
      <c r="G189" s="48"/>
    </row>
    <row r="190" spans="1:7" ht="38.1" customHeight="1">
      <c r="A190" s="9"/>
      <c r="B190" s="10"/>
      <c r="C190" s="11" t="s">
        <v>290</v>
      </c>
      <c r="D190" s="12"/>
      <c r="E190" s="12"/>
      <c r="F190" s="12"/>
      <c r="G190" s="57"/>
    </row>
    <row r="191" spans="1:7" ht="38.1" customHeight="1">
      <c r="A191" s="22" t="s">
        <v>291</v>
      </c>
      <c r="B191" s="15"/>
      <c r="C191" s="15" t="s">
        <v>292</v>
      </c>
      <c r="D191" s="16" t="s">
        <v>19</v>
      </c>
      <c r="E191" s="16">
        <v>1</v>
      </c>
      <c r="F191" s="16">
        <v>0.96363636363636396</v>
      </c>
      <c r="G191" s="56">
        <f>F191-E191</f>
        <v>-3.6363636363636043E-2</v>
      </c>
    </row>
    <row r="192" spans="1:7" ht="38.1" customHeight="1">
      <c r="A192" s="22" t="s">
        <v>293</v>
      </c>
      <c r="B192" s="15"/>
      <c r="C192" s="15" t="s">
        <v>294</v>
      </c>
      <c r="D192" s="16">
        <v>0.39</v>
      </c>
      <c r="E192" s="16">
        <v>0.44</v>
      </c>
      <c r="F192" s="16">
        <v>0.568965517241379</v>
      </c>
      <c r="G192" s="56">
        <f>F192-E192</f>
        <v>0.128965517241379</v>
      </c>
    </row>
    <row r="193" spans="1:7" ht="38.1" customHeight="1">
      <c r="A193" s="22" t="s">
        <v>295</v>
      </c>
      <c r="B193" s="15"/>
      <c r="C193" s="15" t="s">
        <v>296</v>
      </c>
      <c r="D193" s="16" t="s">
        <v>19</v>
      </c>
      <c r="E193" s="16">
        <v>0.93</v>
      </c>
      <c r="F193" s="16">
        <v>0.96551724137931005</v>
      </c>
      <c r="G193" s="56">
        <f>F193-E193</f>
        <v>3.5517241379310005E-2</v>
      </c>
    </row>
    <row r="194" spans="1:7" ht="38.1" customHeight="1">
      <c r="A194" s="9"/>
      <c r="B194" s="10"/>
      <c r="C194" s="11" t="s">
        <v>297</v>
      </c>
      <c r="D194" s="12"/>
      <c r="E194" s="12"/>
      <c r="F194" s="12"/>
      <c r="G194" s="57"/>
    </row>
    <row r="195" spans="1:7" ht="38.1" customHeight="1">
      <c r="A195" s="22" t="s">
        <v>298</v>
      </c>
      <c r="B195" s="15"/>
      <c r="C195" s="15" t="s">
        <v>299</v>
      </c>
      <c r="D195" s="16" t="s">
        <v>19</v>
      </c>
      <c r="E195" s="16">
        <v>1</v>
      </c>
      <c r="F195" s="16" t="s">
        <v>649</v>
      </c>
      <c r="G195" s="56" t="s">
        <v>1</v>
      </c>
    </row>
    <row r="196" spans="1:7" ht="38.1" customHeight="1">
      <c r="A196" s="22" t="s">
        <v>300</v>
      </c>
      <c r="B196" s="15"/>
      <c r="C196" s="15" t="s">
        <v>301</v>
      </c>
      <c r="D196" s="16" t="s">
        <v>19</v>
      </c>
      <c r="E196" s="16">
        <v>1</v>
      </c>
      <c r="F196" s="16" t="s">
        <v>649</v>
      </c>
      <c r="G196" s="56" t="s">
        <v>1</v>
      </c>
    </row>
    <row r="197" spans="1:7" ht="38.1" customHeight="1">
      <c r="A197" s="45">
        <v>41</v>
      </c>
      <c r="B197" s="46" t="s">
        <v>302</v>
      </c>
      <c r="C197" s="47"/>
      <c r="D197" s="47"/>
      <c r="E197" s="47"/>
      <c r="F197" s="47"/>
      <c r="G197" s="48"/>
    </row>
    <row r="198" spans="1:7" ht="38.1" customHeight="1">
      <c r="A198" s="9"/>
      <c r="B198" s="10"/>
      <c r="C198" s="11" t="s">
        <v>303</v>
      </c>
      <c r="D198" s="12"/>
      <c r="E198" s="12"/>
      <c r="F198" s="12"/>
      <c r="G198" s="57"/>
    </row>
    <row r="199" spans="1:7" ht="38.1" customHeight="1">
      <c r="A199" s="22" t="s">
        <v>304</v>
      </c>
      <c r="B199" s="15"/>
      <c r="C199" s="15" t="s">
        <v>305</v>
      </c>
      <c r="D199" s="16">
        <v>0.98</v>
      </c>
      <c r="E199" s="16">
        <v>1</v>
      </c>
      <c r="F199" s="16">
        <v>1</v>
      </c>
      <c r="G199" s="56">
        <f>F199-E199</f>
        <v>0</v>
      </c>
    </row>
    <row r="200" spans="1:7" ht="38.1" customHeight="1">
      <c r="A200" s="22" t="s">
        <v>306</v>
      </c>
      <c r="B200" s="15"/>
      <c r="C200" s="15" t="s">
        <v>307</v>
      </c>
      <c r="D200" s="16" t="s">
        <v>19</v>
      </c>
      <c r="E200" s="16">
        <v>1</v>
      </c>
      <c r="F200" s="16">
        <v>1</v>
      </c>
      <c r="G200" s="56">
        <f>F200-E200</f>
        <v>0</v>
      </c>
    </row>
    <row r="201" spans="1:7" ht="38.1" customHeight="1">
      <c r="A201" s="22" t="s">
        <v>308</v>
      </c>
      <c r="B201" s="15"/>
      <c r="C201" s="15" t="s">
        <v>309</v>
      </c>
      <c r="D201" s="16" t="s">
        <v>19</v>
      </c>
      <c r="E201" s="16">
        <v>1</v>
      </c>
      <c r="F201" s="16">
        <v>1</v>
      </c>
      <c r="G201" s="56">
        <f>F201-E201</f>
        <v>0</v>
      </c>
    </row>
    <row r="202" spans="1:7" ht="38.1" customHeight="1">
      <c r="A202" s="45">
        <v>42</v>
      </c>
      <c r="B202" s="46" t="s">
        <v>310</v>
      </c>
      <c r="C202" s="47"/>
      <c r="D202" s="47"/>
      <c r="E202" s="47"/>
      <c r="F202" s="47"/>
      <c r="G202" s="48"/>
    </row>
    <row r="203" spans="1:7" ht="38.1" customHeight="1">
      <c r="A203" s="22" t="s">
        <v>311</v>
      </c>
      <c r="B203" s="15"/>
      <c r="C203" s="15" t="s">
        <v>312</v>
      </c>
      <c r="D203" s="16">
        <v>0.93</v>
      </c>
      <c r="E203" s="16">
        <v>0.89</v>
      </c>
      <c r="F203" s="16">
        <v>0.93220338983050799</v>
      </c>
      <c r="G203" s="56">
        <f>F203-E203</f>
        <v>4.2203389830507976E-2</v>
      </c>
    </row>
    <row r="204" spans="1:7" ht="38.1" customHeight="1">
      <c r="A204" s="9"/>
      <c r="B204" s="10"/>
      <c r="C204" s="11" t="s">
        <v>313</v>
      </c>
      <c r="D204" s="12"/>
      <c r="E204" s="12"/>
      <c r="F204" s="12"/>
      <c r="G204" s="57"/>
    </row>
    <row r="205" spans="1:7" ht="38.1" customHeight="1">
      <c r="A205" s="22" t="s">
        <v>314</v>
      </c>
      <c r="B205" s="15"/>
      <c r="C205" s="15" t="s">
        <v>315</v>
      </c>
      <c r="D205" s="16">
        <v>0.43</v>
      </c>
      <c r="E205" s="16">
        <v>0.39</v>
      </c>
      <c r="F205" s="16">
        <v>0.52542372881355903</v>
      </c>
      <c r="G205" s="56">
        <f>F205-E205</f>
        <v>0.13542372881355902</v>
      </c>
    </row>
    <row r="206" spans="1:7" ht="38.1" customHeight="1">
      <c r="A206" s="22" t="s">
        <v>316</v>
      </c>
      <c r="B206" s="15"/>
      <c r="C206" s="15" t="s">
        <v>317</v>
      </c>
      <c r="D206" s="16">
        <v>0.61</v>
      </c>
      <c r="E206" s="16">
        <v>0.61</v>
      </c>
      <c r="F206" s="16">
        <v>0.72881355932203395</v>
      </c>
      <c r="G206" s="56">
        <f>F206-E206</f>
        <v>0.11881355932203397</v>
      </c>
    </row>
    <row r="207" spans="1:7" ht="38.1" customHeight="1">
      <c r="A207" s="22" t="s">
        <v>319</v>
      </c>
      <c r="B207" s="15"/>
      <c r="C207" s="15" t="s">
        <v>320</v>
      </c>
      <c r="D207" s="16" t="s">
        <v>321</v>
      </c>
      <c r="E207" s="16">
        <v>0.98</v>
      </c>
      <c r="F207" s="16">
        <v>1</v>
      </c>
      <c r="G207" s="56">
        <f>F207-E207</f>
        <v>2.0000000000000018E-2</v>
      </c>
    </row>
    <row r="208" spans="1:7" ht="38.1" customHeight="1">
      <c r="A208" s="23"/>
      <c r="B208" s="24"/>
      <c r="C208" s="24"/>
      <c r="D208" s="25"/>
      <c r="E208" s="25"/>
      <c r="F208" s="25"/>
      <c r="G208" s="61"/>
    </row>
    <row r="209" spans="1:8" ht="38.1" customHeight="1">
      <c r="A209" s="49" t="s">
        <v>322</v>
      </c>
      <c r="B209" s="49"/>
      <c r="C209" s="49"/>
      <c r="D209" s="49"/>
      <c r="E209" s="49"/>
      <c r="F209" s="49"/>
      <c r="G209" s="49"/>
    </row>
    <row r="210" spans="1:8" ht="38.1" customHeight="1">
      <c r="A210" s="45">
        <v>44</v>
      </c>
      <c r="B210" s="46" t="s">
        <v>323</v>
      </c>
      <c r="C210" s="47"/>
      <c r="D210" s="47"/>
      <c r="E210" s="47"/>
      <c r="F210" s="47"/>
      <c r="G210" s="48"/>
      <c r="H210" s="26"/>
    </row>
    <row r="211" spans="1:8" ht="51" customHeight="1">
      <c r="A211" s="9"/>
      <c r="B211" s="10"/>
      <c r="C211" s="11" t="s">
        <v>324</v>
      </c>
      <c r="D211" s="12"/>
      <c r="E211" s="12"/>
      <c r="F211" s="12"/>
      <c r="G211" s="57"/>
    </row>
    <row r="212" spans="1:8" ht="38.1" customHeight="1">
      <c r="A212" s="22" t="s">
        <v>325</v>
      </c>
      <c r="B212" s="15"/>
      <c r="C212" s="15" t="s">
        <v>326</v>
      </c>
      <c r="D212" s="16" t="s">
        <v>192</v>
      </c>
      <c r="E212" s="16">
        <v>0.93</v>
      </c>
      <c r="F212" s="16">
        <v>0.956989247311828</v>
      </c>
      <c r="G212" s="56">
        <f t="shared" ref="G212:G228" si="6">F212-E212</f>
        <v>2.6989247311827946E-2</v>
      </c>
    </row>
    <row r="213" spans="1:8" ht="38.1" customHeight="1">
      <c r="A213" s="22" t="s">
        <v>327</v>
      </c>
      <c r="B213" s="15"/>
      <c r="C213" s="15" t="s">
        <v>328</v>
      </c>
      <c r="D213" s="16" t="s">
        <v>26</v>
      </c>
      <c r="E213" s="16">
        <v>0.91</v>
      </c>
      <c r="F213" s="16">
        <v>0.967741935483871</v>
      </c>
      <c r="G213" s="56">
        <f t="shared" si="6"/>
        <v>5.7741935483870965E-2</v>
      </c>
    </row>
    <row r="214" spans="1:8" ht="38.1" customHeight="1">
      <c r="A214" s="22" t="s">
        <v>329</v>
      </c>
      <c r="B214" s="15"/>
      <c r="C214" s="15" t="s">
        <v>330</v>
      </c>
      <c r="D214" s="16" t="s">
        <v>26</v>
      </c>
      <c r="E214" s="16">
        <v>0.91</v>
      </c>
      <c r="F214" s="16">
        <v>0.94623655913978499</v>
      </c>
      <c r="G214" s="56">
        <f t="shared" si="6"/>
        <v>3.6236559139784963E-2</v>
      </c>
    </row>
    <row r="215" spans="1:8" ht="38.1" customHeight="1">
      <c r="A215" s="22" t="s">
        <v>331</v>
      </c>
      <c r="B215" s="15"/>
      <c r="C215" s="15" t="s">
        <v>332</v>
      </c>
      <c r="D215" s="16" t="s">
        <v>26</v>
      </c>
      <c r="E215" s="16">
        <v>0.92</v>
      </c>
      <c r="F215" s="16">
        <v>0.93548387096774199</v>
      </c>
      <c r="G215" s="56">
        <f t="shared" si="6"/>
        <v>1.5483870967741953E-2</v>
      </c>
    </row>
    <row r="216" spans="1:8" ht="38.1" customHeight="1">
      <c r="A216" s="22" t="s">
        <v>333</v>
      </c>
      <c r="B216" s="15"/>
      <c r="C216" s="15" t="s">
        <v>334</v>
      </c>
      <c r="D216" s="16" t="s">
        <v>26</v>
      </c>
      <c r="E216" s="16">
        <v>0.89</v>
      </c>
      <c r="F216" s="16">
        <v>0.956989247311828</v>
      </c>
      <c r="G216" s="56">
        <f t="shared" si="6"/>
        <v>6.6989247311827982E-2</v>
      </c>
    </row>
    <row r="217" spans="1:8" ht="38.1" customHeight="1">
      <c r="A217" s="22" t="s">
        <v>335</v>
      </c>
      <c r="B217" s="15"/>
      <c r="C217" s="15" t="s">
        <v>336</v>
      </c>
      <c r="D217" s="16" t="s">
        <v>111</v>
      </c>
      <c r="E217" s="16">
        <v>0.89</v>
      </c>
      <c r="F217" s="16">
        <v>0.92473118279569899</v>
      </c>
      <c r="G217" s="56">
        <f t="shared" si="6"/>
        <v>3.4731182795698978E-2</v>
      </c>
    </row>
    <row r="218" spans="1:8" ht="38.1" customHeight="1">
      <c r="A218" s="22" t="s">
        <v>337</v>
      </c>
      <c r="B218" s="15"/>
      <c r="C218" s="15" t="s">
        <v>338</v>
      </c>
      <c r="D218" s="16" t="s">
        <v>41</v>
      </c>
      <c r="E218" s="16">
        <v>0.88</v>
      </c>
      <c r="F218" s="16">
        <v>0.91397849462365599</v>
      </c>
      <c r="G218" s="56">
        <f t="shared" si="6"/>
        <v>3.3978494623655986E-2</v>
      </c>
    </row>
    <row r="219" spans="1:8" ht="38.1" customHeight="1">
      <c r="A219" s="22" t="s">
        <v>339</v>
      </c>
      <c r="B219" s="15"/>
      <c r="C219" s="15" t="s">
        <v>340</v>
      </c>
      <c r="D219" s="16" t="s">
        <v>111</v>
      </c>
      <c r="E219" s="16">
        <v>0.87</v>
      </c>
      <c r="F219" s="16">
        <v>0.92473118279569899</v>
      </c>
      <c r="G219" s="56">
        <f t="shared" si="6"/>
        <v>5.4731182795698996E-2</v>
      </c>
    </row>
    <row r="220" spans="1:8" ht="38.1" customHeight="1">
      <c r="A220" s="22" t="s">
        <v>341</v>
      </c>
      <c r="B220" s="15"/>
      <c r="C220" s="15" t="s">
        <v>342</v>
      </c>
      <c r="D220" s="16" t="s">
        <v>115</v>
      </c>
      <c r="E220" s="16">
        <v>0.83</v>
      </c>
      <c r="F220" s="16">
        <v>0.89247311827956999</v>
      </c>
      <c r="G220" s="56">
        <f t="shared" si="6"/>
        <v>6.2473118279570028E-2</v>
      </c>
    </row>
    <row r="221" spans="1:8" ht="38.1" customHeight="1">
      <c r="A221" s="22"/>
      <c r="B221" s="15"/>
      <c r="C221" s="15" t="s">
        <v>343</v>
      </c>
      <c r="D221" s="16" t="s">
        <v>115</v>
      </c>
      <c r="E221" s="16">
        <v>0.84</v>
      </c>
      <c r="F221" s="16">
        <v>0.89247311827956999</v>
      </c>
      <c r="G221" s="56">
        <f t="shared" si="6"/>
        <v>5.2473118279570019E-2</v>
      </c>
    </row>
    <row r="222" spans="1:8" ht="38.1" customHeight="1">
      <c r="A222" s="22" t="s">
        <v>344</v>
      </c>
      <c r="B222" s="15"/>
      <c r="C222" s="15" t="s">
        <v>345</v>
      </c>
      <c r="D222" s="16" t="s">
        <v>115</v>
      </c>
      <c r="E222" s="16">
        <v>0.86</v>
      </c>
      <c r="F222" s="16">
        <v>0.91397849462365599</v>
      </c>
      <c r="G222" s="56">
        <f t="shared" si="6"/>
        <v>5.3978494623656004E-2</v>
      </c>
    </row>
    <row r="223" spans="1:8" ht="38.1" customHeight="1">
      <c r="A223" s="22" t="s">
        <v>346</v>
      </c>
      <c r="B223" s="15"/>
      <c r="C223" s="15" t="s">
        <v>347</v>
      </c>
      <c r="D223" s="16" t="s">
        <v>192</v>
      </c>
      <c r="E223" s="16">
        <v>0.92</v>
      </c>
      <c r="F223" s="16">
        <v>0.956989247311828</v>
      </c>
      <c r="G223" s="56">
        <f t="shared" si="6"/>
        <v>3.6989247311827955E-2</v>
      </c>
    </row>
    <row r="224" spans="1:8" ht="38.1" customHeight="1">
      <c r="A224" s="22"/>
      <c r="B224" s="15"/>
      <c r="C224" s="15" t="s">
        <v>348</v>
      </c>
      <c r="D224" s="16" t="s">
        <v>192</v>
      </c>
      <c r="E224" s="16">
        <v>0.89</v>
      </c>
      <c r="F224" s="16">
        <v>0.93548387096774199</v>
      </c>
      <c r="G224" s="56">
        <f t="shared" si="6"/>
        <v>4.5483870967741979E-2</v>
      </c>
    </row>
    <row r="225" spans="1:8" ht="38.1" customHeight="1">
      <c r="A225" s="22" t="s">
        <v>349</v>
      </c>
      <c r="B225" s="15"/>
      <c r="C225" s="15" t="s">
        <v>350</v>
      </c>
      <c r="D225" s="16" t="s">
        <v>111</v>
      </c>
      <c r="E225" s="16">
        <v>0.83</v>
      </c>
      <c r="F225" s="16">
        <v>0.90322580645161299</v>
      </c>
      <c r="G225" s="56">
        <f t="shared" si="6"/>
        <v>7.3225806451613029E-2</v>
      </c>
    </row>
    <row r="226" spans="1:8" ht="38.1" customHeight="1">
      <c r="A226" s="22" t="s">
        <v>351</v>
      </c>
      <c r="B226" s="15"/>
      <c r="C226" s="15" t="s">
        <v>352</v>
      </c>
      <c r="D226" s="16" t="s">
        <v>41</v>
      </c>
      <c r="E226" s="16">
        <v>0.82</v>
      </c>
      <c r="F226" s="16">
        <v>0.88172043010752699</v>
      </c>
      <c r="G226" s="56">
        <f t="shared" si="6"/>
        <v>6.1720430107527036E-2</v>
      </c>
    </row>
    <row r="227" spans="1:8" ht="38.1" customHeight="1">
      <c r="A227" s="22" t="s">
        <v>353</v>
      </c>
      <c r="B227" s="15"/>
      <c r="C227" s="15" t="s">
        <v>354</v>
      </c>
      <c r="D227" s="16" t="s">
        <v>41</v>
      </c>
      <c r="E227" s="16">
        <v>0.83</v>
      </c>
      <c r="F227" s="16">
        <v>0.89247311827956999</v>
      </c>
      <c r="G227" s="56">
        <f t="shared" si="6"/>
        <v>6.2473118279570028E-2</v>
      </c>
    </row>
    <row r="228" spans="1:8" ht="38.1" customHeight="1">
      <c r="A228" s="22"/>
      <c r="B228" s="15"/>
      <c r="C228" s="7" t="s">
        <v>355</v>
      </c>
      <c r="D228" s="16" t="s">
        <v>183</v>
      </c>
      <c r="E228" s="16">
        <v>0.8</v>
      </c>
      <c r="F228" s="16">
        <v>0.83870967741935498</v>
      </c>
      <c r="G228" s="56">
        <f t="shared" si="6"/>
        <v>3.8709677419354938E-2</v>
      </c>
    </row>
    <row r="229" spans="1:8" ht="38.1" customHeight="1">
      <c r="A229" s="45">
        <v>45</v>
      </c>
      <c r="B229" s="46" t="s">
        <v>356</v>
      </c>
      <c r="C229" s="47"/>
      <c r="D229" s="47"/>
      <c r="E229" s="47"/>
      <c r="F229" s="47"/>
      <c r="G229" s="48"/>
      <c r="H229" s="27"/>
    </row>
    <row r="230" spans="1:8" ht="38.1" customHeight="1">
      <c r="A230" s="22" t="s">
        <v>357</v>
      </c>
      <c r="B230" s="15"/>
      <c r="C230" s="15" t="s">
        <v>358</v>
      </c>
      <c r="D230" s="16" t="s">
        <v>115</v>
      </c>
      <c r="E230" s="16">
        <v>0.85</v>
      </c>
      <c r="F230" s="16">
        <v>0.844444444444444</v>
      </c>
      <c r="G230" s="56">
        <f>F230-E230</f>
        <v>-5.5555555555559799E-3</v>
      </c>
      <c r="H230" s="27"/>
    </row>
    <row r="231" spans="1:8" ht="38.1" customHeight="1">
      <c r="A231" s="45">
        <v>46</v>
      </c>
      <c r="B231" s="46" t="s">
        <v>359</v>
      </c>
      <c r="C231" s="47"/>
      <c r="D231" s="47"/>
      <c r="E231" s="47"/>
      <c r="F231" s="47"/>
      <c r="G231" s="48"/>
    </row>
    <row r="232" spans="1:8" ht="38.1" customHeight="1">
      <c r="A232" s="22" t="s">
        <v>360</v>
      </c>
      <c r="B232" s="15"/>
      <c r="C232" s="7" t="s">
        <v>361</v>
      </c>
      <c r="D232" s="16" t="s">
        <v>1</v>
      </c>
      <c r="E232" s="16">
        <v>0.81</v>
      </c>
      <c r="F232" s="16">
        <v>0.8</v>
      </c>
      <c r="G232" s="56">
        <f>F232-E232</f>
        <v>-1.0000000000000009E-2</v>
      </c>
    </row>
    <row r="233" spans="1:8" ht="38.1" customHeight="1">
      <c r="A233" s="22" t="s">
        <v>362</v>
      </c>
      <c r="B233" s="15"/>
      <c r="C233" s="7" t="s">
        <v>366</v>
      </c>
      <c r="D233" s="16" t="s">
        <v>50</v>
      </c>
      <c r="E233" s="16">
        <v>0.95</v>
      </c>
      <c r="F233" s="16">
        <v>0.92941176470588205</v>
      </c>
      <c r="G233" s="56">
        <f>F233-E233</f>
        <v>-2.0588235294117907E-2</v>
      </c>
    </row>
    <row r="234" spans="1:8" ht="38.1" customHeight="1">
      <c r="A234" s="22" t="s">
        <v>365</v>
      </c>
      <c r="B234" s="15"/>
      <c r="C234" s="7" t="s">
        <v>363</v>
      </c>
      <c r="D234" s="16" t="s">
        <v>364</v>
      </c>
      <c r="E234" s="16">
        <v>0.41</v>
      </c>
      <c r="F234" s="16">
        <v>0.47058823529411797</v>
      </c>
      <c r="G234" s="56">
        <f>F234-E234</f>
        <v>6.0588235294117998E-2</v>
      </c>
    </row>
    <row r="235" spans="1:8" ht="38.1" customHeight="1">
      <c r="A235" s="45">
        <v>47</v>
      </c>
      <c r="B235" s="46" t="s">
        <v>367</v>
      </c>
      <c r="C235" s="47"/>
      <c r="D235" s="47"/>
      <c r="E235" s="47"/>
      <c r="F235" s="47"/>
      <c r="G235" s="48"/>
    </row>
    <row r="236" spans="1:8" ht="38.1" customHeight="1">
      <c r="A236" s="22">
        <v>47</v>
      </c>
      <c r="B236" s="15"/>
      <c r="C236" s="15" t="s">
        <v>368</v>
      </c>
      <c r="D236" s="8" t="s">
        <v>34</v>
      </c>
      <c r="E236" s="8">
        <v>0.82</v>
      </c>
      <c r="F236" s="8">
        <v>0.80898876404494402</v>
      </c>
      <c r="G236" s="56">
        <f>F236-E236</f>
        <v>-1.1011235955055931E-2</v>
      </c>
    </row>
    <row r="237" spans="1:8" ht="38.1" customHeight="1">
      <c r="A237" s="22"/>
      <c r="B237" s="15"/>
      <c r="C237" s="15" t="s">
        <v>369</v>
      </c>
      <c r="D237" s="8" t="s">
        <v>115</v>
      </c>
      <c r="E237" s="8">
        <v>0.88</v>
      </c>
      <c r="F237" s="8">
        <v>0.81720430107526898</v>
      </c>
      <c r="G237" s="56">
        <f>F237-E237</f>
        <v>-6.2795698924731025E-2</v>
      </c>
    </row>
    <row r="238" spans="1:8" ht="38.1" customHeight="1">
      <c r="A238" s="45">
        <v>50</v>
      </c>
      <c r="B238" s="46" t="s">
        <v>370</v>
      </c>
      <c r="C238" s="47"/>
      <c r="D238" s="47"/>
      <c r="E238" s="47"/>
      <c r="F238" s="47"/>
      <c r="G238" s="48"/>
    </row>
    <row r="239" spans="1:8" ht="38.1" customHeight="1">
      <c r="A239" s="22" t="s">
        <v>371</v>
      </c>
      <c r="B239" s="15"/>
      <c r="C239" s="15" t="s">
        <v>372</v>
      </c>
      <c r="D239" s="16">
        <v>0.82</v>
      </c>
      <c r="E239" s="16">
        <v>0.99</v>
      </c>
      <c r="F239" s="16">
        <v>1</v>
      </c>
      <c r="G239" s="56">
        <f>F239-E239</f>
        <v>1.0000000000000009E-2</v>
      </c>
    </row>
    <row r="240" spans="1:8" ht="38.1" customHeight="1">
      <c r="A240" s="28"/>
      <c r="B240" s="29"/>
      <c r="C240" s="15" t="s">
        <v>373</v>
      </c>
      <c r="D240" s="16" t="s">
        <v>13</v>
      </c>
      <c r="E240" s="16">
        <v>0.96</v>
      </c>
      <c r="F240" s="16">
        <v>0.956989247311828</v>
      </c>
      <c r="G240" s="56">
        <f>F240-E240</f>
        <v>-3.0107526881719693E-3</v>
      </c>
    </row>
    <row r="241" spans="1:7" ht="38.1" customHeight="1">
      <c r="A241" s="45">
        <v>51</v>
      </c>
      <c r="B241" s="46" t="s">
        <v>374</v>
      </c>
      <c r="C241" s="47"/>
      <c r="D241" s="47"/>
      <c r="E241" s="47"/>
      <c r="F241" s="47"/>
      <c r="G241" s="48"/>
    </row>
    <row r="242" spans="1:7" ht="38.1" customHeight="1">
      <c r="A242" s="22" t="s">
        <v>375</v>
      </c>
      <c r="B242" s="15"/>
      <c r="C242" s="15" t="s">
        <v>376</v>
      </c>
      <c r="D242" s="16" t="s">
        <v>1</v>
      </c>
      <c r="E242" s="16">
        <v>0.83</v>
      </c>
      <c r="F242" s="16">
        <v>0.63636363636363602</v>
      </c>
      <c r="G242" s="56">
        <f>F242-E242</f>
        <v>-0.19363636363636394</v>
      </c>
    </row>
    <row r="243" spans="1:7" ht="38.1" customHeight="1">
      <c r="A243" s="22" t="s">
        <v>635</v>
      </c>
      <c r="B243" s="15"/>
      <c r="C243" s="15" t="s">
        <v>636</v>
      </c>
      <c r="D243" s="16"/>
      <c r="E243" s="16"/>
      <c r="F243" s="16" t="s">
        <v>640</v>
      </c>
      <c r="G243" s="56"/>
    </row>
    <row r="244" spans="1:7" ht="38.1" customHeight="1">
      <c r="A244" s="22"/>
      <c r="B244" s="15"/>
      <c r="C244" s="30" t="s">
        <v>643</v>
      </c>
      <c r="D244" s="16"/>
      <c r="E244" s="16">
        <f>5/10</f>
        <v>0.5</v>
      </c>
      <c r="F244" s="16">
        <f>2/14</f>
        <v>0.14285714285714285</v>
      </c>
      <c r="G244" s="56">
        <f>F244-E244</f>
        <v>-0.35714285714285715</v>
      </c>
    </row>
    <row r="245" spans="1:7" ht="38.1" customHeight="1">
      <c r="A245" s="22"/>
      <c r="B245" s="15"/>
      <c r="C245" s="30" t="s">
        <v>644</v>
      </c>
      <c r="D245" s="16"/>
      <c r="E245" s="16">
        <f>1/10</f>
        <v>0.1</v>
      </c>
      <c r="F245" s="16">
        <f>3/14</f>
        <v>0.21428571428571427</v>
      </c>
      <c r="G245" s="56">
        <f>F245-E245</f>
        <v>0.11428571428571427</v>
      </c>
    </row>
    <row r="246" spans="1:7" ht="38.1" customHeight="1">
      <c r="A246" s="22"/>
      <c r="B246" s="15"/>
      <c r="C246" s="30" t="s">
        <v>645</v>
      </c>
      <c r="D246" s="16"/>
      <c r="E246" s="16">
        <f>2/10</f>
        <v>0.2</v>
      </c>
      <c r="F246" s="16">
        <f>6/14</f>
        <v>0.42857142857142855</v>
      </c>
      <c r="G246" s="56">
        <f>F246-E246</f>
        <v>0.22857142857142854</v>
      </c>
    </row>
    <row r="247" spans="1:7" ht="38.1" customHeight="1">
      <c r="A247" s="22"/>
      <c r="B247" s="15"/>
      <c r="C247" s="30" t="s">
        <v>646</v>
      </c>
      <c r="D247" s="16"/>
      <c r="E247" s="16">
        <f>2/10</f>
        <v>0.2</v>
      </c>
      <c r="F247" s="16">
        <f>3/14</f>
        <v>0.21428571428571427</v>
      </c>
      <c r="G247" s="56">
        <f>F247-E247</f>
        <v>1.4285714285714263E-2</v>
      </c>
    </row>
    <row r="248" spans="1:7" ht="38.1" customHeight="1">
      <c r="A248" s="22" t="s">
        <v>377</v>
      </c>
      <c r="B248" s="15"/>
      <c r="C248" s="15" t="s">
        <v>378</v>
      </c>
      <c r="D248" s="16" t="s">
        <v>318</v>
      </c>
      <c r="E248" s="16">
        <v>0.3</v>
      </c>
      <c r="F248" s="16">
        <v>0.57142857142857095</v>
      </c>
      <c r="G248" s="56">
        <f>F248-E248</f>
        <v>0.27142857142857096</v>
      </c>
    </row>
    <row r="249" spans="1:7" ht="38.1" customHeight="1">
      <c r="A249" s="45">
        <v>52</v>
      </c>
      <c r="B249" s="46" t="s">
        <v>379</v>
      </c>
      <c r="C249" s="47"/>
      <c r="D249" s="47"/>
      <c r="E249" s="47"/>
      <c r="F249" s="47"/>
      <c r="G249" s="48"/>
    </row>
    <row r="250" spans="1:7" ht="38.1" customHeight="1">
      <c r="A250" s="9"/>
      <c r="B250" s="10"/>
      <c r="C250" s="11" t="s">
        <v>380</v>
      </c>
      <c r="D250" s="12"/>
      <c r="E250" s="12"/>
      <c r="F250" s="12"/>
      <c r="G250" s="57"/>
    </row>
    <row r="251" spans="1:7" ht="38.1" customHeight="1">
      <c r="A251" s="6"/>
      <c r="B251" s="7"/>
      <c r="C251" s="15" t="s">
        <v>381</v>
      </c>
      <c r="D251" s="16" t="s">
        <v>36</v>
      </c>
      <c r="E251" s="16">
        <v>0.75</v>
      </c>
      <c r="F251" s="16">
        <v>0.76136363636363602</v>
      </c>
      <c r="G251" s="56">
        <f>F251-E251</f>
        <v>1.136363636363602E-2</v>
      </c>
    </row>
    <row r="252" spans="1:7" ht="38.1" customHeight="1">
      <c r="A252" s="45">
        <v>53</v>
      </c>
      <c r="B252" s="46" t="s">
        <v>383</v>
      </c>
      <c r="C252" s="47"/>
      <c r="D252" s="47"/>
      <c r="E252" s="47"/>
      <c r="F252" s="47"/>
      <c r="G252" s="48"/>
    </row>
    <row r="253" spans="1:7" ht="38.1" customHeight="1">
      <c r="A253" s="22" t="s">
        <v>384</v>
      </c>
      <c r="B253" s="15"/>
      <c r="C253" s="15" t="s">
        <v>385</v>
      </c>
      <c r="D253" s="16" t="s">
        <v>19</v>
      </c>
      <c r="E253" s="16">
        <v>0.99</v>
      </c>
      <c r="F253" s="16">
        <v>0.98863636363636398</v>
      </c>
      <c r="G253" s="56">
        <f>F253-E253</f>
        <v>-1.3636363636360116E-3</v>
      </c>
    </row>
    <row r="254" spans="1:7" ht="38.1" customHeight="1">
      <c r="A254" s="45">
        <v>54</v>
      </c>
      <c r="B254" s="46" t="s">
        <v>386</v>
      </c>
      <c r="C254" s="47"/>
      <c r="D254" s="47"/>
      <c r="E254" s="47"/>
      <c r="F254" s="47"/>
      <c r="G254" s="48"/>
    </row>
    <row r="255" spans="1:7" ht="38.1" customHeight="1">
      <c r="A255" s="22"/>
      <c r="B255" s="15"/>
      <c r="C255" s="15" t="s">
        <v>387</v>
      </c>
      <c r="D255" s="16" t="s">
        <v>112</v>
      </c>
      <c r="E255" s="16">
        <v>0.92</v>
      </c>
      <c r="F255" s="16">
        <v>0.89247311827956999</v>
      </c>
      <c r="G255" s="56">
        <f>F255-E255</f>
        <v>-2.7526881720430052E-2</v>
      </c>
    </row>
    <row r="256" spans="1:7" ht="38.1" customHeight="1">
      <c r="A256" s="45">
        <v>55</v>
      </c>
      <c r="B256" s="46" t="s">
        <v>388</v>
      </c>
      <c r="C256" s="47"/>
      <c r="D256" s="47"/>
      <c r="E256" s="47"/>
      <c r="F256" s="47"/>
      <c r="G256" s="48"/>
    </row>
    <row r="257" spans="1:8" ht="38.1" customHeight="1">
      <c r="A257" s="22">
        <v>55</v>
      </c>
      <c r="B257" s="15"/>
      <c r="C257" s="15" t="s">
        <v>389</v>
      </c>
      <c r="D257" s="16" t="s">
        <v>183</v>
      </c>
      <c r="E257" s="16">
        <v>0.86</v>
      </c>
      <c r="F257" s="16">
        <v>0.86363636363636398</v>
      </c>
      <c r="G257" s="56">
        <f>F257-E257</f>
        <v>3.6363636363639928E-3</v>
      </c>
    </row>
    <row r="258" spans="1:8" ht="38.1" customHeight="1">
      <c r="A258" s="45">
        <v>56</v>
      </c>
      <c r="B258" s="46" t="s">
        <v>390</v>
      </c>
      <c r="C258" s="47"/>
      <c r="D258" s="47"/>
      <c r="E258" s="47"/>
      <c r="F258" s="47"/>
      <c r="G258" s="48"/>
    </row>
    <row r="259" spans="1:8" ht="38.1" customHeight="1">
      <c r="A259" s="9"/>
      <c r="B259" s="10"/>
      <c r="C259" s="11" t="s">
        <v>391</v>
      </c>
      <c r="D259" s="12"/>
      <c r="E259" s="12"/>
      <c r="F259" s="12"/>
      <c r="G259" s="57"/>
    </row>
    <row r="260" spans="1:8" ht="38.1" customHeight="1">
      <c r="A260" s="22" t="s">
        <v>392</v>
      </c>
      <c r="B260" s="15"/>
      <c r="C260" s="15" t="s">
        <v>393</v>
      </c>
      <c r="D260" s="16" t="s">
        <v>111</v>
      </c>
      <c r="E260" s="16">
        <v>0.76</v>
      </c>
      <c r="F260" s="16">
        <v>0.77647058823529402</v>
      </c>
      <c r="G260" s="56">
        <f>F260-E260</f>
        <v>1.6470588235294015E-2</v>
      </c>
    </row>
    <row r="261" spans="1:8" ht="38.1" customHeight="1">
      <c r="A261" s="22" t="s">
        <v>394</v>
      </c>
      <c r="B261" s="15"/>
      <c r="C261" s="15" t="s">
        <v>395</v>
      </c>
      <c r="D261" s="16" t="s">
        <v>50</v>
      </c>
      <c r="E261" s="16">
        <v>0.95</v>
      </c>
      <c r="F261" s="16">
        <v>0.91764705882352904</v>
      </c>
      <c r="G261" s="56">
        <f>F261-E261</f>
        <v>-3.2352941176470917E-2</v>
      </c>
    </row>
    <row r="262" spans="1:8" ht="38.1" customHeight="1">
      <c r="A262" s="22" t="s">
        <v>396</v>
      </c>
      <c r="B262" s="15"/>
      <c r="C262" s="15" t="s">
        <v>397</v>
      </c>
      <c r="D262" s="16" t="s">
        <v>1</v>
      </c>
      <c r="E262" s="16">
        <v>0.73</v>
      </c>
      <c r="F262" s="16">
        <v>0.75</v>
      </c>
      <c r="G262" s="56">
        <f>F262-E262</f>
        <v>2.0000000000000018E-2</v>
      </c>
    </row>
    <row r="263" spans="1:8" ht="38.1" customHeight="1">
      <c r="A263" s="22" t="s">
        <v>398</v>
      </c>
      <c r="B263" s="15"/>
      <c r="C263" s="15" t="s">
        <v>399</v>
      </c>
      <c r="D263" s="16" t="s">
        <v>382</v>
      </c>
      <c r="E263" s="16">
        <v>0.64</v>
      </c>
      <c r="F263" s="16">
        <v>0.61290322580645196</v>
      </c>
      <c r="G263" s="56">
        <f>F263-E263</f>
        <v>-2.7096774193548057E-2</v>
      </c>
    </row>
    <row r="264" spans="1:8" ht="38.1" customHeight="1">
      <c r="A264" s="22" t="s">
        <v>400</v>
      </c>
      <c r="B264" s="15"/>
      <c r="C264" s="15" t="s">
        <v>401</v>
      </c>
      <c r="D264" s="16" t="s">
        <v>89</v>
      </c>
      <c r="E264" s="16">
        <v>0.88</v>
      </c>
      <c r="F264" s="16">
        <v>0.85416666666666696</v>
      </c>
      <c r="G264" s="56">
        <f>F264-E264</f>
        <v>-2.5833333333333042E-2</v>
      </c>
      <c r="H264" s="27"/>
    </row>
    <row r="265" spans="1:8" ht="38.1" customHeight="1">
      <c r="A265" s="9"/>
      <c r="B265" s="10"/>
      <c r="C265" s="11" t="s">
        <v>402</v>
      </c>
      <c r="D265" s="12"/>
      <c r="E265" s="12"/>
      <c r="F265" s="12"/>
      <c r="G265" s="57"/>
    </row>
    <row r="266" spans="1:8" ht="38.1" customHeight="1">
      <c r="A266" s="22" t="s">
        <v>403</v>
      </c>
      <c r="B266" s="15"/>
      <c r="C266" s="15" t="s">
        <v>66</v>
      </c>
      <c r="D266" s="16" t="s">
        <v>13</v>
      </c>
      <c r="E266" s="16">
        <v>0.96</v>
      </c>
      <c r="F266" s="16">
        <v>0.97647058823529398</v>
      </c>
      <c r="G266" s="56">
        <f>F266-E266</f>
        <v>1.6470588235294015E-2</v>
      </c>
    </row>
    <row r="267" spans="1:8" ht="38.1" customHeight="1">
      <c r="A267" s="22" t="s">
        <v>404</v>
      </c>
      <c r="B267" s="15"/>
      <c r="C267" s="15" t="s">
        <v>405</v>
      </c>
      <c r="D267" s="16" t="s">
        <v>31</v>
      </c>
      <c r="E267" s="16">
        <v>0.97</v>
      </c>
      <c r="F267" s="16">
        <v>0.88172043010752699</v>
      </c>
      <c r="G267" s="56">
        <f>F267-E267</f>
        <v>-8.8279569892472987E-2</v>
      </c>
    </row>
    <row r="268" spans="1:8" ht="38.1" customHeight="1">
      <c r="A268" s="45">
        <v>57</v>
      </c>
      <c r="B268" s="46" t="s">
        <v>406</v>
      </c>
      <c r="C268" s="47"/>
      <c r="D268" s="47"/>
      <c r="E268" s="47"/>
      <c r="F268" s="47"/>
      <c r="G268" s="48"/>
    </row>
    <row r="269" spans="1:8" ht="51" customHeight="1">
      <c r="A269" s="9"/>
      <c r="B269" s="10"/>
      <c r="C269" s="11" t="s">
        <v>407</v>
      </c>
      <c r="D269" s="12"/>
      <c r="E269" s="12"/>
      <c r="F269" s="12"/>
      <c r="G269" s="57"/>
      <c r="H269" s="27"/>
    </row>
    <row r="270" spans="1:8" ht="38.1" customHeight="1">
      <c r="A270" s="22" t="s">
        <v>408</v>
      </c>
      <c r="B270" s="15"/>
      <c r="C270" s="15" t="s">
        <v>409</v>
      </c>
      <c r="D270" s="16" t="s">
        <v>13</v>
      </c>
      <c r="E270" s="16">
        <v>0.92</v>
      </c>
      <c r="F270" s="16">
        <v>0.93333333333333302</v>
      </c>
      <c r="G270" s="56">
        <f t="shared" ref="G270:G280" si="7">F270-E270</f>
        <v>1.3333333333332975E-2</v>
      </c>
      <c r="H270" s="27"/>
    </row>
    <row r="271" spans="1:8" ht="38.1" customHeight="1">
      <c r="A271" s="22" t="s">
        <v>410</v>
      </c>
      <c r="B271" s="15"/>
      <c r="C271" s="15" t="s">
        <v>411</v>
      </c>
      <c r="D271" s="16" t="s">
        <v>14</v>
      </c>
      <c r="E271" s="16">
        <v>0.46</v>
      </c>
      <c r="F271" s="16">
        <v>0.45555555555555599</v>
      </c>
      <c r="G271" s="56">
        <f t="shared" si="7"/>
        <v>-4.444444444444029E-3</v>
      </c>
    </row>
    <row r="272" spans="1:8" ht="38.1" customHeight="1">
      <c r="A272" s="22" t="s">
        <v>412</v>
      </c>
      <c r="B272" s="15"/>
      <c r="C272" s="15" t="s">
        <v>413</v>
      </c>
      <c r="D272" s="16" t="s">
        <v>37</v>
      </c>
      <c r="E272" s="16">
        <v>0.62</v>
      </c>
      <c r="F272" s="16">
        <v>0.71111111111111103</v>
      </c>
      <c r="G272" s="56">
        <f t="shared" si="7"/>
        <v>9.1111111111111032E-2</v>
      </c>
    </row>
    <row r="273" spans="1:8" ht="38.1" customHeight="1">
      <c r="A273" s="22" t="s">
        <v>414</v>
      </c>
      <c r="B273" s="15"/>
      <c r="C273" s="15" t="s">
        <v>415</v>
      </c>
      <c r="D273" s="16" t="s">
        <v>112</v>
      </c>
      <c r="E273" s="16">
        <v>0.83</v>
      </c>
      <c r="F273" s="16">
        <v>0.87777777777777799</v>
      </c>
      <c r="G273" s="56">
        <f t="shared" si="7"/>
        <v>4.777777777777803E-2</v>
      </c>
      <c r="H273" s="27"/>
    </row>
    <row r="274" spans="1:8" ht="38.1" customHeight="1">
      <c r="A274" s="22" t="s">
        <v>416</v>
      </c>
      <c r="B274" s="15"/>
      <c r="C274" s="15" t="s">
        <v>417</v>
      </c>
      <c r="D274" s="16" t="s">
        <v>31</v>
      </c>
      <c r="E274" s="16">
        <v>0.95</v>
      </c>
      <c r="F274" s="16">
        <v>0.93333333333333302</v>
      </c>
      <c r="G274" s="56">
        <f t="shared" si="7"/>
        <v>-1.6666666666666941E-2</v>
      </c>
      <c r="H274" s="27"/>
    </row>
    <row r="275" spans="1:8" ht="38.1" customHeight="1">
      <c r="A275" s="22" t="s">
        <v>418</v>
      </c>
      <c r="B275" s="15"/>
      <c r="C275" s="15" t="s">
        <v>419</v>
      </c>
      <c r="D275" s="16" t="s">
        <v>152</v>
      </c>
      <c r="E275" s="16">
        <v>0.82</v>
      </c>
      <c r="F275" s="16">
        <v>0.83333333333333304</v>
      </c>
      <c r="G275" s="56">
        <f t="shared" si="7"/>
        <v>1.3333333333333086E-2</v>
      </c>
    </row>
    <row r="276" spans="1:8" ht="38.1" customHeight="1">
      <c r="A276" s="22" t="s">
        <v>420</v>
      </c>
      <c r="B276" s="15"/>
      <c r="C276" s="15" t="s">
        <v>421</v>
      </c>
      <c r="D276" s="16" t="s">
        <v>36</v>
      </c>
      <c r="E276" s="16">
        <v>0.64</v>
      </c>
      <c r="F276" s="16">
        <v>0.74444444444444402</v>
      </c>
      <c r="G276" s="56">
        <f t="shared" si="7"/>
        <v>0.10444444444444401</v>
      </c>
    </row>
    <row r="277" spans="1:8" ht="38.1" customHeight="1">
      <c r="A277" s="22" t="s">
        <v>422</v>
      </c>
      <c r="B277" s="15"/>
      <c r="C277" s="15" t="s">
        <v>423</v>
      </c>
      <c r="D277" s="16" t="s">
        <v>74</v>
      </c>
      <c r="E277" s="16">
        <v>0.72</v>
      </c>
      <c r="F277" s="16">
        <v>0.78888888888888897</v>
      </c>
      <c r="G277" s="56">
        <f t="shared" si="7"/>
        <v>6.8888888888888999E-2</v>
      </c>
    </row>
    <row r="278" spans="1:8" ht="38.1" customHeight="1">
      <c r="A278" s="22" t="s">
        <v>424</v>
      </c>
      <c r="B278" s="15"/>
      <c r="C278" s="15" t="s">
        <v>425</v>
      </c>
      <c r="D278" s="16" t="s">
        <v>382</v>
      </c>
      <c r="E278" s="16">
        <v>0.67</v>
      </c>
      <c r="F278" s="16">
        <v>0.73255813953488402</v>
      </c>
      <c r="G278" s="56">
        <f t="shared" si="7"/>
        <v>6.2558139534883983E-2</v>
      </c>
    </row>
    <row r="279" spans="1:8" ht="38.1" customHeight="1">
      <c r="A279" s="22" t="s">
        <v>426</v>
      </c>
      <c r="B279" s="15"/>
      <c r="C279" s="15" t="s">
        <v>427</v>
      </c>
      <c r="D279" s="16" t="s">
        <v>56</v>
      </c>
      <c r="E279" s="16">
        <v>0.85</v>
      </c>
      <c r="F279" s="16">
        <v>0.87640449438202295</v>
      </c>
      <c r="G279" s="56">
        <f t="shared" si="7"/>
        <v>2.6404494382022969E-2</v>
      </c>
    </row>
    <row r="280" spans="1:8" ht="38.1" customHeight="1">
      <c r="A280" s="22" t="s">
        <v>428</v>
      </c>
      <c r="B280" s="15"/>
      <c r="C280" s="15" t="s">
        <v>429</v>
      </c>
      <c r="D280" s="16" t="s">
        <v>53</v>
      </c>
      <c r="E280" s="16">
        <v>0.8</v>
      </c>
      <c r="F280" s="16">
        <v>0.85393258426966301</v>
      </c>
      <c r="G280" s="56">
        <f t="shared" si="7"/>
        <v>5.3932584269662964E-2</v>
      </c>
    </row>
    <row r="281" spans="1:8" ht="38.1" customHeight="1">
      <c r="A281" s="45">
        <v>58</v>
      </c>
      <c r="B281" s="46" t="s">
        <v>430</v>
      </c>
      <c r="C281" s="47"/>
      <c r="D281" s="47"/>
      <c r="E281" s="47"/>
      <c r="F281" s="47"/>
      <c r="G281" s="48"/>
    </row>
    <row r="282" spans="1:8" ht="38.1" customHeight="1">
      <c r="A282" s="22" t="s">
        <v>431</v>
      </c>
      <c r="B282" s="15"/>
      <c r="C282" s="15" t="s">
        <v>432</v>
      </c>
      <c r="D282" s="16" t="s">
        <v>89</v>
      </c>
      <c r="E282" s="16">
        <v>0.85</v>
      </c>
      <c r="F282" s="16">
        <v>0.90322580645161299</v>
      </c>
      <c r="G282" s="56">
        <f>F282-E282</f>
        <v>5.3225806451613011E-2</v>
      </c>
    </row>
    <row r="283" spans="1:8" ht="38.1" customHeight="1">
      <c r="A283" s="22"/>
      <c r="B283" s="15"/>
      <c r="C283" s="7" t="s">
        <v>433</v>
      </c>
      <c r="D283" s="16">
        <v>0.88</v>
      </c>
      <c r="E283" s="16">
        <v>0.85</v>
      </c>
      <c r="F283" s="16">
        <v>0.98809523809523803</v>
      </c>
      <c r="G283" s="56">
        <f>F283-E283</f>
        <v>0.13809523809523805</v>
      </c>
    </row>
    <row r="284" spans="1:8" ht="38.1" customHeight="1">
      <c r="A284" s="9" t="s">
        <v>434</v>
      </c>
      <c r="B284" s="10"/>
      <c r="C284" s="11" t="s">
        <v>435</v>
      </c>
      <c r="D284" s="12"/>
      <c r="E284" s="12"/>
      <c r="F284" s="12"/>
      <c r="G284" s="57"/>
    </row>
    <row r="285" spans="1:8" ht="38.1" customHeight="1">
      <c r="A285" s="6"/>
      <c r="B285" s="7"/>
      <c r="C285" s="14" t="s">
        <v>436</v>
      </c>
      <c r="D285" s="16">
        <v>0.63</v>
      </c>
      <c r="E285" s="16">
        <v>0.68</v>
      </c>
      <c r="F285" s="16">
        <v>0.81927710843373502</v>
      </c>
      <c r="G285" s="56">
        <f>F285-E285</f>
        <v>0.13927710843373498</v>
      </c>
    </row>
    <row r="286" spans="1:8" ht="38.1" customHeight="1">
      <c r="A286" s="22"/>
      <c r="B286" s="15"/>
      <c r="C286" s="15" t="s">
        <v>437</v>
      </c>
      <c r="D286" s="16">
        <v>0.63</v>
      </c>
      <c r="E286" s="16">
        <v>0.77</v>
      </c>
      <c r="F286" s="16">
        <v>0.96296296296296302</v>
      </c>
      <c r="G286" s="56">
        <f>F286-E286</f>
        <v>0.192962962962963</v>
      </c>
    </row>
    <row r="287" spans="1:8" ht="38.1" customHeight="1">
      <c r="A287" s="22"/>
      <c r="B287" s="15"/>
      <c r="C287" s="15" t="s">
        <v>438</v>
      </c>
      <c r="D287" s="16">
        <v>0.65</v>
      </c>
      <c r="E287" s="16">
        <v>0.78</v>
      </c>
      <c r="F287" s="16">
        <v>1</v>
      </c>
      <c r="G287" s="56">
        <f>F287-E287</f>
        <v>0.21999999999999997</v>
      </c>
    </row>
    <row r="288" spans="1:8" ht="38.1" customHeight="1">
      <c r="A288" s="22"/>
      <c r="B288" s="15"/>
      <c r="C288" s="15" t="s">
        <v>439</v>
      </c>
      <c r="D288" s="16">
        <v>0.69</v>
      </c>
      <c r="E288" s="16">
        <v>0.8</v>
      </c>
      <c r="F288" s="16">
        <v>0.98795180722891596</v>
      </c>
      <c r="G288" s="56">
        <f>F288-E288</f>
        <v>0.18795180722891591</v>
      </c>
    </row>
    <row r="289" spans="1:7" ht="38.1" customHeight="1">
      <c r="A289" s="22"/>
      <c r="B289" s="15"/>
      <c r="C289" s="15" t="s">
        <v>440</v>
      </c>
      <c r="D289" s="16">
        <v>0.68</v>
      </c>
      <c r="E289" s="16">
        <v>0.82</v>
      </c>
      <c r="F289" s="16">
        <v>0.94047619047619002</v>
      </c>
      <c r="G289" s="56">
        <f>F289-E289</f>
        <v>0.12047619047619007</v>
      </c>
    </row>
    <row r="290" spans="1:7" ht="38.1" customHeight="1">
      <c r="A290" s="45">
        <v>60</v>
      </c>
      <c r="B290" s="46" t="s">
        <v>441</v>
      </c>
      <c r="C290" s="47"/>
      <c r="D290" s="47"/>
      <c r="E290" s="47"/>
      <c r="F290" s="47"/>
      <c r="G290" s="48"/>
    </row>
    <row r="291" spans="1:7" ht="38.1" customHeight="1">
      <c r="A291" s="22" t="s">
        <v>442</v>
      </c>
      <c r="B291" s="15"/>
      <c r="C291" s="15" t="s">
        <v>443</v>
      </c>
      <c r="D291" s="16">
        <v>0.88</v>
      </c>
      <c r="E291" s="16">
        <v>0.84</v>
      </c>
      <c r="F291" s="16">
        <v>0.98809523809523803</v>
      </c>
      <c r="G291" s="56">
        <f>F291-E291</f>
        <v>0.14809523809523806</v>
      </c>
    </row>
    <row r="292" spans="1:7" ht="38.1" customHeight="1">
      <c r="A292" s="22" t="s">
        <v>444</v>
      </c>
      <c r="B292" s="15"/>
      <c r="C292" s="15" t="s">
        <v>445</v>
      </c>
      <c r="D292" s="16">
        <v>0.33</v>
      </c>
      <c r="E292" s="16">
        <v>0.38</v>
      </c>
      <c r="F292" s="16">
        <v>0.5</v>
      </c>
      <c r="G292" s="56">
        <f>F292-E292</f>
        <v>0.12</v>
      </c>
    </row>
    <row r="293" spans="1:7" ht="38.1" customHeight="1">
      <c r="A293" s="22"/>
      <c r="B293" s="15"/>
      <c r="C293" s="15" t="s">
        <v>446</v>
      </c>
      <c r="D293" s="16" t="s">
        <v>447</v>
      </c>
      <c r="E293" s="16">
        <v>0.28999999999999998</v>
      </c>
      <c r="F293" s="16">
        <v>0.24242424242424199</v>
      </c>
      <c r="G293" s="56">
        <f>F293-E293</f>
        <v>-4.7575757575757993E-2</v>
      </c>
    </row>
    <row r="294" spans="1:7" ht="38.1" customHeight="1">
      <c r="A294" s="45">
        <v>61</v>
      </c>
      <c r="B294" s="46" t="s">
        <v>448</v>
      </c>
      <c r="C294" s="47"/>
      <c r="D294" s="47"/>
      <c r="E294" s="47"/>
      <c r="F294" s="47"/>
      <c r="G294" s="48"/>
    </row>
    <row r="295" spans="1:7" ht="38.1" customHeight="1">
      <c r="A295" s="22" t="s">
        <v>449</v>
      </c>
      <c r="B295" s="15"/>
      <c r="C295" s="15" t="s">
        <v>450</v>
      </c>
      <c r="D295" s="16">
        <v>0.55000000000000004</v>
      </c>
      <c r="E295" s="16">
        <v>0.66</v>
      </c>
      <c r="F295" s="16">
        <v>0.8</v>
      </c>
      <c r="G295" s="56">
        <f>F295-E295</f>
        <v>0.14000000000000001</v>
      </c>
    </row>
    <row r="296" spans="1:7" ht="38.1" customHeight="1">
      <c r="A296" s="45">
        <v>62</v>
      </c>
      <c r="B296" s="46" t="s">
        <v>451</v>
      </c>
      <c r="C296" s="47"/>
      <c r="D296" s="47"/>
      <c r="E296" s="47"/>
      <c r="F296" s="47"/>
      <c r="G296" s="48"/>
    </row>
    <row r="297" spans="1:7" ht="38.1" customHeight="1">
      <c r="A297" s="22" t="s">
        <v>452</v>
      </c>
      <c r="B297" s="15"/>
      <c r="C297" s="15" t="s">
        <v>453</v>
      </c>
      <c r="D297" s="16">
        <v>0.83</v>
      </c>
      <c r="E297" s="16">
        <v>0.84</v>
      </c>
      <c r="F297" s="16">
        <v>0.96428571428571397</v>
      </c>
      <c r="G297" s="56">
        <f>F297-E297</f>
        <v>0.124285714285714</v>
      </c>
    </row>
    <row r="298" spans="1:7" ht="38.1" customHeight="1">
      <c r="A298" s="9"/>
      <c r="B298" s="10"/>
      <c r="C298" s="11" t="s">
        <v>454</v>
      </c>
      <c r="D298" s="12"/>
      <c r="E298" s="12"/>
      <c r="F298" s="12"/>
      <c r="G298" s="57"/>
    </row>
    <row r="299" spans="1:7" ht="38.1" customHeight="1">
      <c r="A299" s="22" t="s">
        <v>455</v>
      </c>
      <c r="B299" s="15"/>
      <c r="C299" s="15" t="s">
        <v>456</v>
      </c>
      <c r="D299" s="16" t="s">
        <v>88</v>
      </c>
      <c r="E299" s="16">
        <v>0.78</v>
      </c>
      <c r="F299" s="16">
        <v>0.84946236559139798</v>
      </c>
      <c r="G299" s="56">
        <f>F299-E299</f>
        <v>6.9462365591397957E-2</v>
      </c>
    </row>
    <row r="300" spans="1:7" ht="38.1" customHeight="1">
      <c r="A300" s="45">
        <v>63</v>
      </c>
      <c r="B300" s="46" t="s">
        <v>457</v>
      </c>
      <c r="C300" s="47"/>
      <c r="D300" s="47"/>
      <c r="E300" s="47"/>
      <c r="F300" s="47"/>
      <c r="G300" s="48"/>
    </row>
    <row r="301" spans="1:7" ht="38.1" customHeight="1">
      <c r="A301" s="9"/>
      <c r="B301" s="10"/>
      <c r="C301" s="11" t="s">
        <v>458</v>
      </c>
      <c r="D301" s="12"/>
      <c r="E301" s="12"/>
      <c r="F301" s="12"/>
      <c r="G301" s="57"/>
    </row>
    <row r="302" spans="1:7" ht="38.1" customHeight="1">
      <c r="A302" s="22" t="s">
        <v>459</v>
      </c>
      <c r="B302" s="15"/>
      <c r="C302" s="15" t="s">
        <v>460</v>
      </c>
      <c r="D302" s="16">
        <v>0.66</v>
      </c>
      <c r="E302" s="16">
        <v>0.85</v>
      </c>
      <c r="F302" s="16">
        <v>0.85185185185185197</v>
      </c>
      <c r="G302" s="56">
        <f>F302-E302</f>
        <v>1.8518518518519933E-3</v>
      </c>
    </row>
    <row r="303" spans="1:7" ht="38.1" customHeight="1">
      <c r="A303" s="22" t="s">
        <v>461</v>
      </c>
      <c r="B303" s="15"/>
      <c r="C303" s="15" t="s">
        <v>462</v>
      </c>
      <c r="D303" s="16" t="s">
        <v>56</v>
      </c>
      <c r="E303" s="16">
        <v>0.93</v>
      </c>
      <c r="F303" s="16">
        <v>0.89285714285714302</v>
      </c>
      <c r="G303" s="56">
        <f>F303-E303</f>
        <v>-3.7142857142857033E-2</v>
      </c>
    </row>
    <row r="304" spans="1:7" ht="38.1" customHeight="1">
      <c r="A304" s="22"/>
      <c r="B304" s="15"/>
      <c r="C304" s="15" t="s">
        <v>463</v>
      </c>
      <c r="D304" s="16">
        <v>0.59</v>
      </c>
      <c r="E304" s="16">
        <v>0.52</v>
      </c>
      <c r="F304" s="16">
        <v>0.66666666666666696</v>
      </c>
      <c r="G304" s="56">
        <f>F304-E304</f>
        <v>0.14666666666666694</v>
      </c>
    </row>
    <row r="305" spans="1:7" ht="38.1" customHeight="1">
      <c r="A305" s="45">
        <v>65</v>
      </c>
      <c r="B305" s="46" t="s">
        <v>464</v>
      </c>
      <c r="C305" s="47"/>
      <c r="D305" s="47"/>
      <c r="E305" s="47"/>
      <c r="F305" s="47"/>
      <c r="G305" s="48"/>
    </row>
    <row r="306" spans="1:7" ht="38.1" customHeight="1">
      <c r="A306" s="9"/>
      <c r="B306" s="10"/>
      <c r="C306" s="11" t="s">
        <v>458</v>
      </c>
      <c r="D306" s="12"/>
      <c r="E306" s="12"/>
      <c r="F306" s="12"/>
      <c r="G306" s="57"/>
    </row>
    <row r="307" spans="1:7" ht="38.1" customHeight="1">
      <c r="A307" s="22" t="s">
        <v>465</v>
      </c>
      <c r="B307" s="15"/>
      <c r="C307" s="15" t="s">
        <v>466</v>
      </c>
      <c r="D307" s="16" t="s">
        <v>30</v>
      </c>
      <c r="E307" s="16">
        <v>0.9</v>
      </c>
      <c r="F307" s="16">
        <v>0.88172043010752699</v>
      </c>
      <c r="G307" s="56">
        <f>F307-E307</f>
        <v>-1.8279569892473035E-2</v>
      </c>
    </row>
    <row r="308" spans="1:7" ht="38.1" customHeight="1">
      <c r="A308" s="22" t="s">
        <v>467</v>
      </c>
      <c r="B308" s="15"/>
      <c r="C308" s="15" t="s">
        <v>468</v>
      </c>
      <c r="D308" s="16" t="s">
        <v>50</v>
      </c>
      <c r="E308" s="16">
        <v>0.93</v>
      </c>
      <c r="F308" s="16">
        <v>0.90322580645161299</v>
      </c>
      <c r="G308" s="56">
        <f>F308-E308</f>
        <v>-2.677419354838706E-2</v>
      </c>
    </row>
    <row r="309" spans="1:7" ht="38.1" customHeight="1">
      <c r="A309" s="22" t="s">
        <v>469</v>
      </c>
      <c r="B309" s="15"/>
      <c r="C309" s="15" t="s">
        <v>470</v>
      </c>
      <c r="D309" s="16" t="s">
        <v>141</v>
      </c>
      <c r="E309" s="16">
        <v>0.89</v>
      </c>
      <c r="F309" s="16">
        <v>0.91228070175438603</v>
      </c>
      <c r="G309" s="56">
        <f>F309-E309</f>
        <v>2.2280701754386012E-2</v>
      </c>
    </row>
    <row r="310" spans="1:7" ht="38.1" customHeight="1">
      <c r="A310" s="23"/>
      <c r="B310" s="24"/>
      <c r="C310" s="24"/>
      <c r="D310" s="25"/>
      <c r="E310" s="25"/>
      <c r="F310" s="25"/>
      <c r="G310" s="58"/>
    </row>
    <row r="311" spans="1:7" ht="38.1" customHeight="1">
      <c r="A311" s="49" t="s">
        <v>471</v>
      </c>
      <c r="B311" s="49"/>
      <c r="C311" s="49"/>
      <c r="D311" s="49"/>
      <c r="E311" s="49"/>
      <c r="F311" s="49"/>
      <c r="G311" s="49"/>
    </row>
    <row r="312" spans="1:7" ht="38.1" customHeight="1">
      <c r="A312" s="45">
        <v>66</v>
      </c>
      <c r="B312" s="46" t="s">
        <v>472</v>
      </c>
      <c r="C312" s="47"/>
      <c r="D312" s="47"/>
      <c r="E312" s="47"/>
      <c r="F312" s="47"/>
      <c r="G312" s="48"/>
    </row>
    <row r="313" spans="1:7" ht="38.1" customHeight="1">
      <c r="A313" s="9"/>
      <c r="B313" s="10"/>
      <c r="C313" s="11" t="s">
        <v>473</v>
      </c>
      <c r="D313" s="12"/>
      <c r="E313" s="12"/>
      <c r="F313" s="12"/>
      <c r="G313" s="57"/>
    </row>
    <row r="314" spans="1:7" ht="38.1" customHeight="1">
      <c r="A314" s="22" t="s">
        <v>474</v>
      </c>
      <c r="B314" s="15"/>
      <c r="C314" s="15" t="s">
        <v>475</v>
      </c>
      <c r="D314" s="8" t="s">
        <v>181</v>
      </c>
      <c r="E314" s="8">
        <v>1</v>
      </c>
      <c r="F314" s="8">
        <v>1</v>
      </c>
      <c r="G314" s="56">
        <f>F314-E314</f>
        <v>0</v>
      </c>
    </row>
    <row r="315" spans="1:7" ht="38.1" customHeight="1">
      <c r="A315" s="22" t="s">
        <v>476</v>
      </c>
      <c r="B315" s="15"/>
      <c r="C315" s="15" t="s">
        <v>477</v>
      </c>
      <c r="D315" s="8" t="s">
        <v>181</v>
      </c>
      <c r="E315" s="8">
        <v>0</v>
      </c>
      <c r="F315" s="8">
        <v>0</v>
      </c>
      <c r="G315" s="56">
        <f>F315-E315</f>
        <v>0</v>
      </c>
    </row>
    <row r="316" spans="1:7" ht="38.1" customHeight="1">
      <c r="A316" s="22" t="s">
        <v>478</v>
      </c>
      <c r="B316" s="15"/>
      <c r="C316" s="15" t="s">
        <v>479</v>
      </c>
      <c r="D316" s="16" t="s">
        <v>181</v>
      </c>
      <c r="E316" s="16">
        <v>0</v>
      </c>
      <c r="F316" s="16" t="s">
        <v>648</v>
      </c>
      <c r="G316" s="56" t="s">
        <v>1</v>
      </c>
    </row>
    <row r="317" spans="1:7" ht="38.1" customHeight="1">
      <c r="A317" s="22" t="s">
        <v>480</v>
      </c>
      <c r="B317" s="15"/>
      <c r="C317" s="15" t="s">
        <v>481</v>
      </c>
      <c r="D317" s="8" t="s">
        <v>181</v>
      </c>
      <c r="E317" s="8">
        <v>0</v>
      </c>
      <c r="F317" s="8">
        <v>1</v>
      </c>
      <c r="G317" s="56">
        <f t="shared" ref="G317:G323" si="8">F317-E317</f>
        <v>1</v>
      </c>
    </row>
    <row r="318" spans="1:7" ht="38.1" customHeight="1">
      <c r="A318" s="22" t="s">
        <v>482</v>
      </c>
      <c r="B318" s="15"/>
      <c r="C318" s="15" t="s">
        <v>483</v>
      </c>
      <c r="D318" s="8" t="s">
        <v>181</v>
      </c>
      <c r="E318" s="8">
        <v>1</v>
      </c>
      <c r="F318" s="8">
        <v>1</v>
      </c>
      <c r="G318" s="56">
        <f t="shared" si="8"/>
        <v>0</v>
      </c>
    </row>
    <row r="319" spans="1:7" ht="38.1" customHeight="1">
      <c r="A319" s="22" t="s">
        <v>484</v>
      </c>
      <c r="B319" s="15"/>
      <c r="C319" s="15" t="s">
        <v>485</v>
      </c>
      <c r="D319" s="8" t="s">
        <v>181</v>
      </c>
      <c r="E319" s="8">
        <v>0</v>
      </c>
      <c r="F319" s="8">
        <v>1</v>
      </c>
      <c r="G319" s="56">
        <f t="shared" si="8"/>
        <v>1</v>
      </c>
    </row>
    <row r="320" spans="1:7" ht="38.1" customHeight="1">
      <c r="A320" s="22"/>
      <c r="B320" s="15"/>
      <c r="C320" s="15" t="s">
        <v>486</v>
      </c>
      <c r="D320" s="8" t="s">
        <v>181</v>
      </c>
      <c r="E320" s="8">
        <v>1</v>
      </c>
      <c r="F320" s="8">
        <v>1</v>
      </c>
      <c r="G320" s="56">
        <f t="shared" si="8"/>
        <v>0</v>
      </c>
    </row>
    <row r="321" spans="1:7" ht="38.1" customHeight="1">
      <c r="A321" s="22" t="s">
        <v>487</v>
      </c>
      <c r="B321" s="15"/>
      <c r="C321" s="15" t="s">
        <v>488</v>
      </c>
      <c r="D321" s="8" t="s">
        <v>181</v>
      </c>
      <c r="E321" s="8">
        <v>0</v>
      </c>
      <c r="F321" s="8">
        <v>1</v>
      </c>
      <c r="G321" s="56">
        <f t="shared" si="8"/>
        <v>1</v>
      </c>
    </row>
    <row r="322" spans="1:7" ht="38.1" customHeight="1">
      <c r="A322" s="22" t="s">
        <v>489</v>
      </c>
      <c r="B322" s="15"/>
      <c r="C322" s="15" t="s">
        <v>490</v>
      </c>
      <c r="D322" s="8" t="s">
        <v>181</v>
      </c>
      <c r="E322" s="8">
        <v>0</v>
      </c>
      <c r="F322" s="8">
        <v>0.5</v>
      </c>
      <c r="G322" s="56">
        <f t="shared" si="8"/>
        <v>0.5</v>
      </c>
    </row>
    <row r="323" spans="1:7" ht="38.1" customHeight="1">
      <c r="A323" s="22" t="s">
        <v>491</v>
      </c>
      <c r="B323" s="15"/>
      <c r="C323" s="15" t="s">
        <v>492</v>
      </c>
      <c r="D323" s="8" t="s">
        <v>181</v>
      </c>
      <c r="E323" s="8">
        <v>0</v>
      </c>
      <c r="F323" s="16">
        <v>1</v>
      </c>
      <c r="G323" s="56">
        <f t="shared" si="8"/>
        <v>1</v>
      </c>
    </row>
    <row r="324" spans="1:7" ht="38.1" customHeight="1">
      <c r="A324" s="22" t="s">
        <v>493</v>
      </c>
      <c r="B324" s="15"/>
      <c r="C324" s="15" t="s">
        <v>494</v>
      </c>
      <c r="D324" s="8" t="s">
        <v>181</v>
      </c>
      <c r="E324" s="8">
        <v>0</v>
      </c>
      <c r="F324" s="8">
        <v>0.5</v>
      </c>
      <c r="G324" s="56">
        <f t="shared" ref="G324:G330" si="9">F324-E324</f>
        <v>0.5</v>
      </c>
    </row>
    <row r="325" spans="1:7" ht="38.1" customHeight="1">
      <c r="A325" s="22" t="s">
        <v>495</v>
      </c>
      <c r="B325" s="15"/>
      <c r="C325" s="15" t="s">
        <v>496</v>
      </c>
      <c r="D325" s="8" t="s">
        <v>181</v>
      </c>
      <c r="E325" s="8">
        <v>0</v>
      </c>
      <c r="F325" s="8">
        <v>0.5</v>
      </c>
      <c r="G325" s="56">
        <f t="shared" si="9"/>
        <v>0.5</v>
      </c>
    </row>
    <row r="326" spans="1:7" ht="38.1" customHeight="1">
      <c r="A326" s="22" t="s">
        <v>497</v>
      </c>
      <c r="B326" s="15"/>
      <c r="C326" s="15" t="s">
        <v>498</v>
      </c>
      <c r="D326" s="8" t="s">
        <v>181</v>
      </c>
      <c r="E326" s="8">
        <v>0</v>
      </c>
      <c r="F326" s="8">
        <v>0.5</v>
      </c>
      <c r="G326" s="56">
        <f t="shared" si="9"/>
        <v>0.5</v>
      </c>
    </row>
    <row r="327" spans="1:7" ht="38.1" customHeight="1">
      <c r="A327" s="22"/>
      <c r="B327" s="15"/>
      <c r="C327" s="15" t="s">
        <v>499</v>
      </c>
      <c r="D327" s="8" t="s">
        <v>181</v>
      </c>
      <c r="E327" s="8">
        <v>0</v>
      </c>
      <c r="F327" s="8">
        <v>0.5</v>
      </c>
      <c r="G327" s="56">
        <f t="shared" si="9"/>
        <v>0.5</v>
      </c>
    </row>
    <row r="328" spans="1:7" ht="38.1" customHeight="1">
      <c r="A328" s="22" t="s">
        <v>500</v>
      </c>
      <c r="B328" s="15"/>
      <c r="C328" s="15" t="s">
        <v>501</v>
      </c>
      <c r="D328" s="8" t="s">
        <v>181</v>
      </c>
      <c r="E328" s="8">
        <v>0</v>
      </c>
      <c r="F328" s="8">
        <v>0</v>
      </c>
      <c r="G328" s="56">
        <f t="shared" si="9"/>
        <v>0</v>
      </c>
    </row>
    <row r="329" spans="1:7" ht="38.1" customHeight="1">
      <c r="A329" s="22" t="s">
        <v>502</v>
      </c>
      <c r="B329" s="15"/>
      <c r="C329" s="15" t="s">
        <v>503</v>
      </c>
      <c r="D329" s="8" t="s">
        <v>181</v>
      </c>
      <c r="E329" s="8">
        <v>1</v>
      </c>
      <c r="F329" s="8">
        <v>1</v>
      </c>
      <c r="G329" s="56">
        <f t="shared" si="9"/>
        <v>0</v>
      </c>
    </row>
    <row r="330" spans="1:7" ht="38.1" customHeight="1">
      <c r="A330" s="22" t="s">
        <v>504</v>
      </c>
      <c r="B330" s="15"/>
      <c r="C330" s="15" t="s">
        <v>505</v>
      </c>
      <c r="D330" s="8" t="s">
        <v>181</v>
      </c>
      <c r="E330" s="8">
        <v>0</v>
      </c>
      <c r="F330" s="8">
        <v>0.5</v>
      </c>
      <c r="G330" s="56">
        <f t="shared" si="9"/>
        <v>0.5</v>
      </c>
    </row>
    <row r="331" spans="1:7" ht="38.1" customHeight="1">
      <c r="A331" s="45">
        <v>67</v>
      </c>
      <c r="B331" s="46" t="s">
        <v>506</v>
      </c>
      <c r="C331" s="47"/>
      <c r="D331" s="47"/>
      <c r="E331" s="47"/>
      <c r="F331" s="47"/>
      <c r="G331" s="48"/>
    </row>
    <row r="332" spans="1:7" ht="38.1" customHeight="1">
      <c r="A332" s="22" t="s">
        <v>507</v>
      </c>
      <c r="B332" s="15"/>
      <c r="C332" s="15" t="s">
        <v>508</v>
      </c>
      <c r="D332" s="16" t="s">
        <v>181</v>
      </c>
      <c r="E332" s="16">
        <v>1</v>
      </c>
      <c r="F332" s="16">
        <v>1</v>
      </c>
      <c r="G332" s="56">
        <f>F332-E332</f>
        <v>0</v>
      </c>
    </row>
    <row r="333" spans="1:7" ht="38.1" customHeight="1">
      <c r="A333" s="22" t="s">
        <v>509</v>
      </c>
      <c r="B333" s="15"/>
      <c r="C333" s="15" t="s">
        <v>510</v>
      </c>
      <c r="D333" s="16" t="s">
        <v>181</v>
      </c>
      <c r="E333" s="16">
        <v>0</v>
      </c>
      <c r="F333" s="16">
        <v>0.75</v>
      </c>
      <c r="G333" s="56">
        <f>F333-E333</f>
        <v>0.75</v>
      </c>
    </row>
    <row r="334" spans="1:7" ht="38.1" customHeight="1">
      <c r="A334" s="22" t="s">
        <v>511</v>
      </c>
      <c r="B334" s="15"/>
      <c r="C334" s="7" t="s">
        <v>512</v>
      </c>
      <c r="D334" s="16" t="s">
        <v>181</v>
      </c>
      <c r="E334" s="16">
        <v>1</v>
      </c>
      <c r="F334" s="16">
        <v>0.5</v>
      </c>
      <c r="G334" s="56">
        <f>F334-E334</f>
        <v>-0.5</v>
      </c>
    </row>
    <row r="335" spans="1:7" ht="38.1" customHeight="1">
      <c r="A335" s="22" t="s">
        <v>513</v>
      </c>
      <c r="B335" s="15"/>
      <c r="C335" s="15" t="s">
        <v>514</v>
      </c>
      <c r="D335" s="16" t="s">
        <v>181</v>
      </c>
      <c r="E335" s="16">
        <v>1</v>
      </c>
      <c r="F335" s="16">
        <v>1</v>
      </c>
      <c r="G335" s="56">
        <f>F335-E335</f>
        <v>0</v>
      </c>
    </row>
    <row r="336" spans="1:7" ht="38.1" customHeight="1">
      <c r="A336" s="45">
        <v>68</v>
      </c>
      <c r="B336" s="46" t="s">
        <v>515</v>
      </c>
      <c r="C336" s="47"/>
      <c r="D336" s="47"/>
      <c r="E336" s="47"/>
      <c r="F336" s="47"/>
      <c r="G336" s="48"/>
    </row>
    <row r="337" spans="1:7" ht="38.1" customHeight="1">
      <c r="A337" s="22" t="s">
        <v>516</v>
      </c>
      <c r="B337" s="15"/>
      <c r="C337" s="15" t="s">
        <v>517</v>
      </c>
      <c r="D337" s="16">
        <v>0.49</v>
      </c>
      <c r="E337" s="16">
        <v>0.48</v>
      </c>
      <c r="F337" s="16">
        <v>0.66129032258064502</v>
      </c>
      <c r="G337" s="56">
        <f>F337-E337</f>
        <v>0.18129032258064504</v>
      </c>
    </row>
    <row r="338" spans="1:7" ht="38.1" customHeight="1">
      <c r="A338" s="45">
        <v>69</v>
      </c>
      <c r="B338" s="46" t="s">
        <v>518</v>
      </c>
      <c r="C338" s="47"/>
      <c r="D338" s="47"/>
      <c r="E338" s="47"/>
      <c r="F338" s="47"/>
      <c r="G338" s="48"/>
    </row>
    <row r="339" spans="1:7" ht="38.1" customHeight="1">
      <c r="A339" s="22" t="s">
        <v>519</v>
      </c>
      <c r="B339" s="15"/>
      <c r="C339" s="15" t="s">
        <v>520</v>
      </c>
      <c r="D339" s="16" t="s">
        <v>19</v>
      </c>
      <c r="E339" s="16">
        <v>1</v>
      </c>
      <c r="F339" s="16">
        <v>1</v>
      </c>
      <c r="G339" s="56">
        <f>F339-E339</f>
        <v>0</v>
      </c>
    </row>
    <row r="340" spans="1:7" ht="38.1" customHeight="1">
      <c r="A340" s="9"/>
      <c r="B340" s="10"/>
      <c r="C340" s="11" t="s">
        <v>521</v>
      </c>
      <c r="D340" s="12"/>
      <c r="E340" s="12"/>
      <c r="F340" s="12"/>
      <c r="G340" s="57"/>
    </row>
    <row r="341" spans="1:7" ht="38.1" customHeight="1">
      <c r="A341" s="22" t="s">
        <v>522</v>
      </c>
      <c r="B341" s="15"/>
      <c r="C341" s="15" t="s">
        <v>523</v>
      </c>
      <c r="D341" s="16">
        <v>0.75</v>
      </c>
      <c r="E341" s="16">
        <v>0.9</v>
      </c>
      <c r="F341" s="16">
        <v>0.8</v>
      </c>
      <c r="G341" s="56">
        <f>F341-E341</f>
        <v>-9.9999999999999978E-2</v>
      </c>
    </row>
    <row r="342" spans="1:7" ht="38.1" customHeight="1">
      <c r="A342" s="22" t="s">
        <v>524</v>
      </c>
      <c r="B342" s="15"/>
      <c r="C342" s="15" t="s">
        <v>525</v>
      </c>
      <c r="D342" s="16">
        <v>0.38</v>
      </c>
      <c r="E342" s="16">
        <v>0.7</v>
      </c>
      <c r="F342" s="16">
        <v>0.6</v>
      </c>
      <c r="G342" s="56">
        <f>F342-E342</f>
        <v>-9.9999999999999978E-2</v>
      </c>
    </row>
    <row r="343" spans="1:7" ht="38.1" customHeight="1">
      <c r="A343" s="22"/>
      <c r="B343" s="15"/>
      <c r="C343" s="15" t="s">
        <v>526</v>
      </c>
      <c r="D343" s="16">
        <v>0.88</v>
      </c>
      <c r="E343" s="16">
        <v>0.8</v>
      </c>
      <c r="F343" s="16">
        <v>0.66666666666666696</v>
      </c>
      <c r="G343" s="56">
        <f>F343-E343</f>
        <v>-0.13333333333333308</v>
      </c>
    </row>
    <row r="344" spans="1:7" ht="38.1" customHeight="1">
      <c r="A344" s="22" t="s">
        <v>527</v>
      </c>
      <c r="B344" s="15"/>
      <c r="C344" s="15" t="s">
        <v>528</v>
      </c>
      <c r="D344" s="16" t="s">
        <v>105</v>
      </c>
      <c r="E344" s="16">
        <v>0.75</v>
      </c>
      <c r="F344" s="16">
        <v>1</v>
      </c>
      <c r="G344" s="56">
        <f>F344-E344</f>
        <v>0.25</v>
      </c>
    </row>
    <row r="345" spans="1:7" ht="38.1" customHeight="1">
      <c r="A345" s="9" t="s">
        <v>529</v>
      </c>
      <c r="B345" s="10"/>
      <c r="C345" s="11" t="s">
        <v>530</v>
      </c>
      <c r="D345" s="12"/>
      <c r="E345" s="12"/>
      <c r="F345" s="12"/>
      <c r="G345" s="57"/>
    </row>
    <row r="346" spans="1:7" ht="38.1" customHeight="1">
      <c r="A346" s="31"/>
      <c r="B346" s="15"/>
      <c r="C346" s="15" t="s">
        <v>531</v>
      </c>
      <c r="D346" s="16" t="s">
        <v>89</v>
      </c>
      <c r="E346" s="16">
        <v>0.2</v>
      </c>
      <c r="F346" s="16">
        <v>0.5</v>
      </c>
      <c r="G346" s="56">
        <f>F346-E346</f>
        <v>0.3</v>
      </c>
    </row>
    <row r="347" spans="1:7" ht="38.1" customHeight="1">
      <c r="A347" s="22"/>
      <c r="B347" s="15"/>
      <c r="C347" s="15" t="s">
        <v>532</v>
      </c>
      <c r="D347" s="16" t="s">
        <v>105</v>
      </c>
      <c r="E347" s="16">
        <v>1</v>
      </c>
      <c r="F347" s="16">
        <v>1</v>
      </c>
      <c r="G347" s="56">
        <f>F347-E347</f>
        <v>0</v>
      </c>
    </row>
    <row r="348" spans="1:7" ht="38.1" customHeight="1">
      <c r="A348" s="22"/>
      <c r="B348" s="15"/>
      <c r="C348" s="15" t="s">
        <v>533</v>
      </c>
      <c r="D348" s="16">
        <v>0.5</v>
      </c>
      <c r="E348" s="16">
        <v>0.67</v>
      </c>
      <c r="F348" s="16">
        <v>0.66666666666666696</v>
      </c>
      <c r="G348" s="56">
        <f>F348-E348</f>
        <v>-3.3333333333330772E-3</v>
      </c>
    </row>
    <row r="349" spans="1:7" ht="38.1" customHeight="1">
      <c r="A349" s="45">
        <v>70</v>
      </c>
      <c r="B349" s="46" t="s">
        <v>534</v>
      </c>
      <c r="C349" s="47"/>
      <c r="D349" s="47"/>
      <c r="E349" s="47"/>
      <c r="F349" s="47"/>
      <c r="G349" s="48"/>
    </row>
    <row r="350" spans="1:7" ht="38.1" customHeight="1">
      <c r="A350" s="22"/>
      <c r="B350" s="15"/>
      <c r="C350" s="7" t="s">
        <v>535</v>
      </c>
      <c r="D350" s="16" t="s">
        <v>13</v>
      </c>
      <c r="E350" s="16">
        <v>0.97</v>
      </c>
      <c r="F350" s="16">
        <v>0.98387096774193605</v>
      </c>
      <c r="G350" s="56">
        <f>F350-E350</f>
        <v>1.387096774193608E-2</v>
      </c>
    </row>
    <row r="351" spans="1:7" ht="38.1" customHeight="1">
      <c r="A351" s="23"/>
      <c r="B351" s="24"/>
      <c r="C351" s="19"/>
      <c r="D351" s="25"/>
      <c r="E351" s="25"/>
      <c r="F351" s="25"/>
      <c r="G351" s="58"/>
    </row>
    <row r="352" spans="1:7" ht="38.1" customHeight="1">
      <c r="A352" s="49" t="s">
        <v>536</v>
      </c>
      <c r="B352" s="49"/>
      <c r="C352" s="49"/>
      <c r="D352" s="49"/>
      <c r="E352" s="49"/>
      <c r="F352" s="49"/>
      <c r="G352" s="49"/>
    </row>
    <row r="353" spans="1:7" ht="38.1" customHeight="1">
      <c r="A353" s="45">
        <v>72</v>
      </c>
      <c r="B353" s="46" t="s">
        <v>537</v>
      </c>
      <c r="C353" s="47"/>
      <c r="D353" s="47"/>
      <c r="E353" s="47"/>
      <c r="F353" s="47"/>
      <c r="G353" s="48"/>
    </row>
    <row r="354" spans="1:7" ht="38.1" customHeight="1">
      <c r="A354" s="22" t="s">
        <v>538</v>
      </c>
      <c r="B354" s="15"/>
      <c r="C354" s="15" t="s">
        <v>539</v>
      </c>
      <c r="D354" s="16" t="s">
        <v>56</v>
      </c>
      <c r="E354" s="16">
        <v>0.77</v>
      </c>
      <c r="F354" s="16">
        <v>0.93333333333333302</v>
      </c>
      <c r="G354" s="56">
        <f>F354-E354</f>
        <v>0.163333333333333</v>
      </c>
    </row>
    <row r="355" spans="1:7" ht="38.1" customHeight="1">
      <c r="A355" s="22"/>
      <c r="B355" s="15"/>
      <c r="C355" s="15" t="s">
        <v>540</v>
      </c>
      <c r="D355" s="16" t="s">
        <v>100</v>
      </c>
      <c r="E355" s="16">
        <v>0.85</v>
      </c>
      <c r="F355" s="16">
        <v>1</v>
      </c>
      <c r="G355" s="56">
        <f>F355-E355</f>
        <v>0.15000000000000002</v>
      </c>
    </row>
    <row r="356" spans="1:7" ht="38.1" customHeight="1">
      <c r="A356" s="22" t="s">
        <v>541</v>
      </c>
      <c r="B356" s="15"/>
      <c r="C356" s="15" t="s">
        <v>542</v>
      </c>
      <c r="D356" s="16" t="s">
        <v>36</v>
      </c>
      <c r="E356" s="16">
        <v>0.46</v>
      </c>
      <c r="F356" s="16">
        <v>0.46666666666666701</v>
      </c>
      <c r="G356" s="56">
        <f>F356-E356</f>
        <v>6.6666666666669872E-3</v>
      </c>
    </row>
    <row r="357" spans="1:7" ht="38.1" customHeight="1">
      <c r="A357" s="45">
        <v>73</v>
      </c>
      <c r="B357" s="46" t="s">
        <v>543</v>
      </c>
      <c r="C357" s="47"/>
      <c r="D357" s="47"/>
      <c r="E357" s="47"/>
      <c r="F357" s="47"/>
      <c r="G357" s="48"/>
    </row>
    <row r="358" spans="1:7" ht="38.1" customHeight="1">
      <c r="A358" s="9" t="s">
        <v>544</v>
      </c>
      <c r="B358" s="10"/>
      <c r="C358" s="11" t="s">
        <v>545</v>
      </c>
      <c r="D358" s="12"/>
      <c r="E358" s="12"/>
      <c r="F358" s="12"/>
      <c r="G358" s="57"/>
    </row>
    <row r="359" spans="1:7" ht="38.1" customHeight="1">
      <c r="A359" s="22" t="s">
        <v>546</v>
      </c>
      <c r="B359" s="15"/>
      <c r="C359" s="15" t="s">
        <v>66</v>
      </c>
      <c r="D359" s="16" t="s">
        <v>56</v>
      </c>
      <c r="E359" s="16">
        <v>0.92</v>
      </c>
      <c r="F359" s="16">
        <v>1</v>
      </c>
      <c r="G359" s="56">
        <f>F359-E359</f>
        <v>7.999999999999996E-2</v>
      </c>
    </row>
    <row r="360" spans="1:7" ht="38.1" customHeight="1">
      <c r="A360" s="22" t="s">
        <v>547</v>
      </c>
      <c r="B360" s="15"/>
      <c r="C360" s="15" t="s">
        <v>548</v>
      </c>
      <c r="D360" s="16">
        <v>0.91</v>
      </c>
      <c r="E360" s="16">
        <v>0.77</v>
      </c>
      <c r="F360" s="16">
        <v>1</v>
      </c>
      <c r="G360" s="56">
        <f>F360-E360</f>
        <v>0.22999999999999998</v>
      </c>
    </row>
    <row r="361" spans="1:7" ht="38.1" customHeight="1">
      <c r="A361" s="22"/>
      <c r="B361" s="15"/>
      <c r="C361" s="15" t="s">
        <v>549</v>
      </c>
      <c r="D361" s="16" t="s">
        <v>19</v>
      </c>
      <c r="E361" s="16">
        <v>0.86</v>
      </c>
      <c r="F361" s="16">
        <v>1</v>
      </c>
      <c r="G361" s="56">
        <f>F361-E361</f>
        <v>0.14000000000000001</v>
      </c>
    </row>
    <row r="362" spans="1:7" ht="38.1" customHeight="1">
      <c r="A362" s="22" t="s">
        <v>550</v>
      </c>
      <c r="B362" s="15"/>
      <c r="C362" s="15" t="s">
        <v>219</v>
      </c>
      <c r="D362" s="16" t="s">
        <v>41</v>
      </c>
      <c r="E362" s="16">
        <v>0.85</v>
      </c>
      <c r="F362" s="16">
        <v>0.86666666666666703</v>
      </c>
      <c r="G362" s="56">
        <f>F362-E362</f>
        <v>1.6666666666667052E-2</v>
      </c>
    </row>
    <row r="363" spans="1:7" ht="38.1" customHeight="1">
      <c r="A363" s="22"/>
      <c r="B363" s="15"/>
      <c r="C363" s="15" t="s">
        <v>70</v>
      </c>
      <c r="D363" s="16">
        <v>0.44</v>
      </c>
      <c r="E363" s="16">
        <v>0.38</v>
      </c>
      <c r="F363" s="16">
        <v>0.28571428571428598</v>
      </c>
      <c r="G363" s="56">
        <f>F363-E363</f>
        <v>-9.4285714285714028E-2</v>
      </c>
    </row>
    <row r="364" spans="1:7" ht="38.1" customHeight="1">
      <c r="A364" s="45">
        <v>74</v>
      </c>
      <c r="B364" s="46" t="s">
        <v>551</v>
      </c>
      <c r="C364" s="47"/>
      <c r="D364" s="47"/>
      <c r="E364" s="47"/>
      <c r="F364" s="47"/>
      <c r="G364" s="48"/>
    </row>
    <row r="365" spans="1:7" ht="38.1" customHeight="1">
      <c r="A365" s="22" t="s">
        <v>552</v>
      </c>
      <c r="B365" s="15"/>
      <c r="C365" s="7" t="s">
        <v>553</v>
      </c>
      <c r="D365" s="16">
        <v>0.17</v>
      </c>
      <c r="E365" s="16">
        <v>0</v>
      </c>
      <c r="F365" s="16">
        <v>1</v>
      </c>
      <c r="G365" s="56">
        <f>F365-E365</f>
        <v>1</v>
      </c>
    </row>
    <row r="366" spans="1:7" ht="38.1" customHeight="1">
      <c r="A366" s="22"/>
      <c r="B366" s="15"/>
      <c r="C366" s="7" t="s">
        <v>642</v>
      </c>
      <c r="D366" s="16" t="s">
        <v>1</v>
      </c>
      <c r="E366" s="16">
        <v>0.6</v>
      </c>
      <c r="F366" s="8">
        <v>0.38461538461538503</v>
      </c>
      <c r="G366" s="56">
        <f>F366-E366</f>
        <v>-0.21538461538461495</v>
      </c>
    </row>
    <row r="367" spans="1:7" ht="38.1" customHeight="1">
      <c r="A367" s="9" t="s">
        <v>554</v>
      </c>
      <c r="B367" s="10"/>
      <c r="C367" s="11" t="s">
        <v>555</v>
      </c>
      <c r="D367" s="12"/>
      <c r="E367" s="12"/>
      <c r="F367" s="12"/>
      <c r="G367" s="57"/>
    </row>
    <row r="368" spans="1:7" ht="38.1" customHeight="1">
      <c r="A368" s="22"/>
      <c r="B368" s="15"/>
      <c r="C368" s="15" t="s">
        <v>556</v>
      </c>
      <c r="D368" s="8" t="s">
        <v>19</v>
      </c>
      <c r="E368" s="8">
        <v>1</v>
      </c>
      <c r="F368" s="8">
        <v>1</v>
      </c>
      <c r="G368" s="56">
        <f>F368-E368</f>
        <v>0</v>
      </c>
    </row>
    <row r="369" spans="1:7" ht="38.1" customHeight="1">
      <c r="A369" s="22"/>
      <c r="B369" s="15"/>
      <c r="C369" s="15" t="s">
        <v>557</v>
      </c>
      <c r="D369" s="8">
        <v>0.86</v>
      </c>
      <c r="E369" s="8">
        <v>0.8</v>
      </c>
      <c r="F369" s="8">
        <v>1</v>
      </c>
      <c r="G369" s="56">
        <f>F369-E369</f>
        <v>0.19999999999999996</v>
      </c>
    </row>
    <row r="370" spans="1:7" ht="38.1" customHeight="1">
      <c r="A370" s="9"/>
      <c r="B370" s="10"/>
      <c r="C370" s="11" t="s">
        <v>558</v>
      </c>
      <c r="D370" s="12"/>
      <c r="E370" s="12"/>
      <c r="F370" s="12"/>
      <c r="G370" s="57"/>
    </row>
    <row r="371" spans="1:7" ht="38.1" customHeight="1">
      <c r="A371" s="22"/>
      <c r="B371" s="15"/>
      <c r="C371" s="15" t="s">
        <v>559</v>
      </c>
      <c r="D371" s="8" t="s">
        <v>19</v>
      </c>
      <c r="E371" s="8">
        <v>1</v>
      </c>
      <c r="F371" s="8">
        <v>1</v>
      </c>
      <c r="G371" s="56">
        <f>F371-E371</f>
        <v>0</v>
      </c>
    </row>
    <row r="372" spans="1:7" ht="38.1" customHeight="1">
      <c r="A372" s="22" t="s">
        <v>560</v>
      </c>
      <c r="B372" s="15"/>
      <c r="C372" s="15" t="s">
        <v>561</v>
      </c>
      <c r="D372" s="8" t="s">
        <v>19</v>
      </c>
      <c r="E372" s="8">
        <v>1</v>
      </c>
      <c r="F372" s="8">
        <v>1</v>
      </c>
      <c r="G372" s="56">
        <f>F372-E372</f>
        <v>0</v>
      </c>
    </row>
    <row r="373" spans="1:7" ht="38.1" customHeight="1">
      <c r="A373" s="9"/>
      <c r="B373" s="10"/>
      <c r="C373" s="11" t="s">
        <v>562</v>
      </c>
      <c r="D373" s="12"/>
      <c r="E373" s="12"/>
      <c r="F373" s="12"/>
      <c r="G373" s="57"/>
    </row>
    <row r="374" spans="1:7" ht="38.1" customHeight="1">
      <c r="A374" s="22" t="s">
        <v>563</v>
      </c>
      <c r="B374" s="15"/>
      <c r="C374" s="15" t="s">
        <v>564</v>
      </c>
      <c r="D374" s="8">
        <v>0.86</v>
      </c>
      <c r="E374" s="8">
        <v>0.85</v>
      </c>
      <c r="F374" s="8">
        <v>0.92857142857142905</v>
      </c>
      <c r="G374" s="56">
        <f>F374-E374</f>
        <v>7.8571428571429069E-2</v>
      </c>
    </row>
    <row r="375" spans="1:7" ht="38.1" customHeight="1">
      <c r="A375" s="22" t="s">
        <v>565</v>
      </c>
      <c r="B375" s="15"/>
      <c r="C375" s="15" t="s">
        <v>566</v>
      </c>
      <c r="D375" s="8" t="s">
        <v>19</v>
      </c>
      <c r="E375" s="8">
        <v>0.92</v>
      </c>
      <c r="F375" s="8">
        <v>0.92857142857142905</v>
      </c>
      <c r="G375" s="56">
        <f>F375-E375</f>
        <v>8.5714285714290073E-3</v>
      </c>
    </row>
    <row r="376" spans="1:7" ht="38.1" customHeight="1">
      <c r="A376" s="22" t="s">
        <v>567</v>
      </c>
      <c r="B376" s="15"/>
      <c r="C376" s="15" t="s">
        <v>568</v>
      </c>
      <c r="D376" s="8" t="s">
        <v>41</v>
      </c>
      <c r="E376" s="8">
        <v>0.77</v>
      </c>
      <c r="F376" s="8">
        <v>0.8</v>
      </c>
      <c r="G376" s="56">
        <f>F376-E376</f>
        <v>3.0000000000000027E-2</v>
      </c>
    </row>
    <row r="377" spans="1:7" ht="38.1" customHeight="1">
      <c r="A377" s="9" t="s">
        <v>569</v>
      </c>
      <c r="B377" s="10"/>
      <c r="C377" s="11" t="s">
        <v>570</v>
      </c>
      <c r="D377" s="12"/>
      <c r="E377" s="12"/>
      <c r="F377" s="12"/>
      <c r="G377" s="57"/>
    </row>
    <row r="378" spans="1:7" ht="38.1" customHeight="1">
      <c r="A378" s="22"/>
      <c r="B378" s="15"/>
      <c r="C378" s="14" t="s">
        <v>571</v>
      </c>
      <c r="D378" s="8">
        <v>0.8</v>
      </c>
      <c r="E378" s="8">
        <v>0.5</v>
      </c>
      <c r="F378" s="8">
        <v>0.75</v>
      </c>
      <c r="G378" s="56">
        <f>F378-E378</f>
        <v>0.25</v>
      </c>
    </row>
    <row r="379" spans="1:7" ht="38.1" customHeight="1">
      <c r="A379" s="22"/>
      <c r="B379" s="15"/>
      <c r="C379" s="15" t="s">
        <v>572</v>
      </c>
      <c r="D379" s="8" t="s">
        <v>19</v>
      </c>
      <c r="E379" s="8">
        <v>1</v>
      </c>
      <c r="F379" s="8">
        <v>0.57142857142857095</v>
      </c>
      <c r="G379" s="56">
        <f>F379-E379</f>
        <v>-0.42857142857142905</v>
      </c>
    </row>
    <row r="380" spans="1:7" ht="38.1" customHeight="1">
      <c r="A380" s="22" t="s">
        <v>573</v>
      </c>
      <c r="B380" s="15"/>
      <c r="C380" s="15" t="s">
        <v>574</v>
      </c>
      <c r="D380" s="8" t="s">
        <v>19</v>
      </c>
      <c r="E380" s="8">
        <v>0.92</v>
      </c>
      <c r="F380" s="8">
        <v>1</v>
      </c>
      <c r="G380" s="56">
        <f>F380-E380</f>
        <v>7.999999999999996E-2</v>
      </c>
    </row>
    <row r="381" spans="1:7" ht="38.1" customHeight="1">
      <c r="A381" s="22" t="s">
        <v>575</v>
      </c>
      <c r="B381" s="15"/>
      <c r="C381" s="15" t="s">
        <v>576</v>
      </c>
      <c r="D381" s="8" t="s">
        <v>36</v>
      </c>
      <c r="E381" s="8">
        <v>1</v>
      </c>
      <c r="F381" s="8">
        <v>1</v>
      </c>
      <c r="G381" s="56">
        <f>F381-E381</f>
        <v>0</v>
      </c>
    </row>
    <row r="382" spans="1:7" ht="38.1" customHeight="1">
      <c r="A382" s="45">
        <v>75</v>
      </c>
      <c r="B382" s="46" t="s">
        <v>577</v>
      </c>
      <c r="C382" s="47"/>
      <c r="D382" s="47"/>
      <c r="E382" s="47"/>
      <c r="F382" s="47"/>
      <c r="G382" s="48"/>
    </row>
    <row r="383" spans="1:7" ht="38.1" customHeight="1">
      <c r="A383" s="22"/>
      <c r="B383" s="15"/>
      <c r="C383" s="7" t="s">
        <v>578</v>
      </c>
      <c r="D383" s="16" t="s">
        <v>19</v>
      </c>
      <c r="E383" s="16">
        <v>1</v>
      </c>
      <c r="F383" s="16">
        <v>1</v>
      </c>
      <c r="G383" s="56">
        <f>F383-E383</f>
        <v>0</v>
      </c>
    </row>
    <row r="384" spans="1:7" ht="38.1" customHeight="1">
      <c r="A384" s="31"/>
      <c r="B384" s="15"/>
      <c r="C384" s="7" t="s">
        <v>579</v>
      </c>
      <c r="D384" s="16" t="s">
        <v>19</v>
      </c>
      <c r="E384" s="16">
        <v>1</v>
      </c>
      <c r="F384" s="16">
        <v>0.8</v>
      </c>
      <c r="G384" s="56">
        <f>F384-E384</f>
        <v>-0.19999999999999996</v>
      </c>
    </row>
    <row r="385" spans="1:7" ht="38.1" customHeight="1">
      <c r="A385" s="22" t="s">
        <v>580</v>
      </c>
      <c r="B385" s="15"/>
      <c r="C385" s="7" t="s">
        <v>581</v>
      </c>
      <c r="D385" s="16">
        <v>0.88</v>
      </c>
      <c r="E385" s="16">
        <v>1</v>
      </c>
      <c r="F385" s="16">
        <v>1</v>
      </c>
      <c r="G385" s="56">
        <f>F385-E385</f>
        <v>0</v>
      </c>
    </row>
    <row r="386" spans="1:7" ht="38.1" customHeight="1">
      <c r="A386" s="22"/>
      <c r="B386" s="15"/>
      <c r="C386" s="7" t="s">
        <v>582</v>
      </c>
      <c r="D386" s="16" t="s">
        <v>19</v>
      </c>
      <c r="E386" s="16">
        <v>1</v>
      </c>
      <c r="F386" s="16">
        <v>1</v>
      </c>
      <c r="G386" s="56">
        <f>F386-E386</f>
        <v>0</v>
      </c>
    </row>
    <row r="387" spans="1:7" ht="38.1" customHeight="1">
      <c r="A387" s="22" t="s">
        <v>583</v>
      </c>
      <c r="B387" s="15"/>
      <c r="C387" s="7" t="s">
        <v>584</v>
      </c>
      <c r="D387" s="16" t="s">
        <v>19</v>
      </c>
      <c r="E387" s="16">
        <v>1</v>
      </c>
      <c r="F387" s="16">
        <v>1</v>
      </c>
      <c r="G387" s="56">
        <f>F387-E387</f>
        <v>0</v>
      </c>
    </row>
    <row r="388" spans="1:7" ht="38.1" customHeight="1">
      <c r="A388" s="9"/>
      <c r="B388" s="10"/>
      <c r="C388" s="11" t="s">
        <v>585</v>
      </c>
      <c r="D388" s="12"/>
      <c r="E388" s="12"/>
      <c r="F388" s="12"/>
      <c r="G388" s="57"/>
    </row>
    <row r="389" spans="1:7" ht="38.1" customHeight="1">
      <c r="A389" s="22" t="s">
        <v>586</v>
      </c>
      <c r="B389" s="15"/>
      <c r="C389" s="15" t="s">
        <v>587</v>
      </c>
      <c r="D389" s="16" t="s">
        <v>19</v>
      </c>
      <c r="E389" s="16">
        <v>1</v>
      </c>
      <c r="F389" s="16">
        <v>1</v>
      </c>
      <c r="G389" s="56">
        <f t="shared" ref="G389:G397" si="10">F389-E389</f>
        <v>0</v>
      </c>
    </row>
    <row r="390" spans="1:7" ht="38.1" customHeight="1">
      <c r="A390" s="22" t="s">
        <v>588</v>
      </c>
      <c r="B390" s="15"/>
      <c r="C390" s="15" t="s">
        <v>589</v>
      </c>
      <c r="D390" s="16" t="s">
        <v>19</v>
      </c>
      <c r="E390" s="16">
        <v>1</v>
      </c>
      <c r="F390" s="16">
        <v>1</v>
      </c>
      <c r="G390" s="56">
        <f t="shared" si="10"/>
        <v>0</v>
      </c>
    </row>
    <row r="391" spans="1:7" ht="38.1" customHeight="1">
      <c r="A391" s="22" t="s">
        <v>590</v>
      </c>
      <c r="B391" s="15"/>
      <c r="C391" s="15" t="s">
        <v>591</v>
      </c>
      <c r="D391" s="16" t="s">
        <v>19</v>
      </c>
      <c r="E391" s="16">
        <v>1</v>
      </c>
      <c r="F391" s="16">
        <v>1</v>
      </c>
      <c r="G391" s="56">
        <f t="shared" si="10"/>
        <v>0</v>
      </c>
    </row>
    <row r="392" spans="1:7" ht="38.1" customHeight="1">
      <c r="A392" s="22" t="s">
        <v>592</v>
      </c>
      <c r="B392" s="15"/>
      <c r="C392" s="15" t="s">
        <v>593</v>
      </c>
      <c r="D392" s="16" t="s">
        <v>19</v>
      </c>
      <c r="E392" s="16">
        <v>1</v>
      </c>
      <c r="F392" s="16">
        <v>1</v>
      </c>
      <c r="G392" s="56">
        <f t="shared" si="10"/>
        <v>0</v>
      </c>
    </row>
    <row r="393" spans="1:7" ht="38.1" customHeight="1">
      <c r="A393" s="22" t="s">
        <v>594</v>
      </c>
      <c r="B393" s="15"/>
      <c r="C393" s="15" t="s">
        <v>595</v>
      </c>
      <c r="D393" s="16" t="s">
        <v>19</v>
      </c>
      <c r="E393" s="16">
        <v>1</v>
      </c>
      <c r="F393" s="16">
        <v>1</v>
      </c>
      <c r="G393" s="56">
        <f t="shared" si="10"/>
        <v>0</v>
      </c>
    </row>
    <row r="394" spans="1:7" ht="38.1" customHeight="1">
      <c r="A394" s="22" t="s">
        <v>596</v>
      </c>
      <c r="B394" s="15"/>
      <c r="C394" s="15" t="s">
        <v>597</v>
      </c>
      <c r="D394" s="16" t="s">
        <v>19</v>
      </c>
      <c r="E394" s="16">
        <v>0.8</v>
      </c>
      <c r="F394" s="16">
        <v>1</v>
      </c>
      <c r="G394" s="56">
        <f t="shared" si="10"/>
        <v>0.19999999999999996</v>
      </c>
    </row>
    <row r="395" spans="1:7" ht="38.1" customHeight="1">
      <c r="A395" s="22" t="s">
        <v>598</v>
      </c>
      <c r="B395" s="15"/>
      <c r="C395" s="15" t="s">
        <v>599</v>
      </c>
      <c r="D395" s="16" t="s">
        <v>19</v>
      </c>
      <c r="E395" s="16">
        <v>0.8</v>
      </c>
      <c r="F395" s="16">
        <v>1</v>
      </c>
      <c r="G395" s="56">
        <f t="shared" si="10"/>
        <v>0.19999999999999996</v>
      </c>
    </row>
    <row r="396" spans="1:7" ht="38.1" customHeight="1">
      <c r="A396" s="22" t="s">
        <v>600</v>
      </c>
      <c r="B396" s="15"/>
      <c r="C396" s="15" t="s">
        <v>601</v>
      </c>
      <c r="D396" s="16" t="s">
        <v>19</v>
      </c>
      <c r="E396" s="16">
        <v>1</v>
      </c>
      <c r="F396" s="16">
        <v>1</v>
      </c>
      <c r="G396" s="56">
        <f t="shared" si="10"/>
        <v>0</v>
      </c>
    </row>
    <row r="397" spans="1:7" ht="38.1" customHeight="1">
      <c r="A397" s="22" t="s">
        <v>602</v>
      </c>
      <c r="B397" s="15"/>
      <c r="C397" s="15" t="s">
        <v>603</v>
      </c>
      <c r="D397" s="16" t="s">
        <v>19</v>
      </c>
      <c r="E397" s="16">
        <v>1</v>
      </c>
      <c r="F397" s="16">
        <v>1</v>
      </c>
      <c r="G397" s="56">
        <f t="shared" si="10"/>
        <v>0</v>
      </c>
    </row>
    <row r="398" spans="1:7" ht="38.1" customHeight="1">
      <c r="A398" s="45">
        <v>76</v>
      </c>
      <c r="B398" s="63"/>
      <c r="C398" s="64"/>
      <c r="D398" s="64"/>
      <c r="E398" s="64"/>
      <c r="F398" s="64"/>
      <c r="G398" s="64"/>
    </row>
    <row r="399" spans="1:7" ht="38.1" customHeight="1">
      <c r="A399" s="9"/>
      <c r="B399" s="10"/>
      <c r="C399" s="11" t="s">
        <v>604</v>
      </c>
      <c r="D399" s="12"/>
      <c r="E399" s="12"/>
      <c r="F399" s="12"/>
      <c r="G399" s="57"/>
    </row>
    <row r="400" spans="1:7" ht="38.1" customHeight="1">
      <c r="A400" s="22" t="s">
        <v>605</v>
      </c>
      <c r="B400" s="15"/>
      <c r="C400" s="7" t="s">
        <v>606</v>
      </c>
      <c r="D400" s="8" t="s">
        <v>607</v>
      </c>
      <c r="E400" s="8">
        <v>0.4</v>
      </c>
      <c r="F400" s="8">
        <v>0.4</v>
      </c>
      <c r="G400" s="56">
        <f>F400-E400</f>
        <v>0</v>
      </c>
    </row>
    <row r="401" spans="1:7" ht="38.1" customHeight="1">
      <c r="A401" s="22" t="s">
        <v>608</v>
      </c>
      <c r="B401" s="15"/>
      <c r="C401" s="7" t="s">
        <v>609</v>
      </c>
      <c r="D401" s="8" t="s">
        <v>19</v>
      </c>
      <c r="E401" s="8">
        <v>1</v>
      </c>
      <c r="F401" s="8">
        <v>0.8</v>
      </c>
      <c r="G401" s="56">
        <f>F401-E401</f>
        <v>-0.19999999999999996</v>
      </c>
    </row>
    <row r="402" spans="1:7" ht="38.1" customHeight="1">
      <c r="A402" s="9"/>
      <c r="B402" s="10"/>
      <c r="C402" s="11" t="s">
        <v>610</v>
      </c>
      <c r="D402" s="12"/>
      <c r="E402" s="12"/>
      <c r="F402" s="12"/>
      <c r="G402" s="57"/>
    </row>
    <row r="403" spans="1:7" ht="38.1" customHeight="1">
      <c r="A403" s="22" t="s">
        <v>611</v>
      </c>
      <c r="B403" s="15"/>
      <c r="C403" s="15" t="s">
        <v>612</v>
      </c>
      <c r="D403" s="8" t="s">
        <v>19</v>
      </c>
      <c r="E403" s="8">
        <v>1</v>
      </c>
      <c r="F403" s="8">
        <v>1</v>
      </c>
      <c r="G403" s="56">
        <f>F403-E403</f>
        <v>0</v>
      </c>
    </row>
    <row r="404" spans="1:7" ht="38.1" customHeight="1">
      <c r="A404" s="22" t="s">
        <v>613</v>
      </c>
      <c r="B404" s="15"/>
      <c r="C404" s="15" t="s">
        <v>614</v>
      </c>
      <c r="D404" s="8" t="s">
        <v>19</v>
      </c>
      <c r="E404" s="8">
        <v>1</v>
      </c>
      <c r="F404" s="8">
        <v>0.6</v>
      </c>
      <c r="G404" s="56">
        <f>F404-E404</f>
        <v>-0.4</v>
      </c>
    </row>
    <row r="405" spans="1:7" ht="38.1" customHeight="1">
      <c r="A405" s="22" t="s">
        <v>615</v>
      </c>
      <c r="B405" s="15"/>
      <c r="C405" s="15" t="s">
        <v>616</v>
      </c>
      <c r="D405" s="8" t="s">
        <v>192</v>
      </c>
      <c r="E405" s="8">
        <v>1</v>
      </c>
      <c r="F405" s="8">
        <v>1</v>
      </c>
      <c r="G405" s="56">
        <f>F405-E405</f>
        <v>0</v>
      </c>
    </row>
    <row r="406" spans="1:7" ht="38.1" customHeight="1">
      <c r="A406" s="22" t="s">
        <v>617</v>
      </c>
      <c r="B406" s="15"/>
      <c r="C406" s="15" t="s">
        <v>618</v>
      </c>
      <c r="D406" s="8" t="s">
        <v>19</v>
      </c>
      <c r="E406" s="8">
        <v>0.8</v>
      </c>
      <c r="F406" s="8">
        <v>0.8</v>
      </c>
      <c r="G406" s="56">
        <f>F406-E406</f>
        <v>0</v>
      </c>
    </row>
    <row r="407" spans="1:7" ht="38.1" customHeight="1">
      <c r="A407" s="22" t="s">
        <v>619</v>
      </c>
      <c r="B407" s="15"/>
      <c r="C407" s="15" t="s">
        <v>620</v>
      </c>
      <c r="D407" s="8" t="s">
        <v>621</v>
      </c>
      <c r="E407" s="8">
        <v>0.2</v>
      </c>
      <c r="F407" s="8">
        <v>0.2</v>
      </c>
      <c r="G407" s="56">
        <f>F407-E407</f>
        <v>0</v>
      </c>
    </row>
    <row r="408" spans="1:7" ht="38.1" customHeight="1">
      <c r="A408" s="9"/>
      <c r="B408" s="10"/>
      <c r="C408" s="11" t="s">
        <v>604</v>
      </c>
      <c r="D408" s="12"/>
      <c r="E408" s="12"/>
      <c r="F408" s="12"/>
      <c r="G408" s="57"/>
    </row>
    <row r="409" spans="1:7" ht="38.1" customHeight="1">
      <c r="A409" s="22" t="s">
        <v>622</v>
      </c>
      <c r="B409" s="15"/>
      <c r="C409" s="15" t="s">
        <v>623</v>
      </c>
      <c r="D409" s="8" t="s">
        <v>607</v>
      </c>
      <c r="E409" s="8">
        <v>0.4</v>
      </c>
      <c r="F409" s="8">
        <v>0</v>
      </c>
      <c r="G409" s="56">
        <f>F409-E409</f>
        <v>-0.4</v>
      </c>
    </row>
    <row r="410" spans="1:7" ht="38.1" customHeight="1">
      <c r="A410" s="22" t="s">
        <v>624</v>
      </c>
      <c r="B410" s="15"/>
      <c r="C410" s="15" t="s">
        <v>625</v>
      </c>
      <c r="D410" s="8" t="s">
        <v>192</v>
      </c>
      <c r="E410" s="8">
        <v>0.8</v>
      </c>
      <c r="F410" s="8">
        <v>1</v>
      </c>
      <c r="G410" s="56">
        <f>F410-E410</f>
        <v>0.19999999999999996</v>
      </c>
    </row>
    <row r="411" spans="1:7" ht="38.1" customHeight="1">
      <c r="A411" s="23"/>
      <c r="B411" s="24"/>
      <c r="C411" s="24"/>
      <c r="D411" s="20"/>
      <c r="E411" s="20"/>
      <c r="F411" s="20"/>
      <c r="G411" s="58"/>
    </row>
    <row r="412" spans="1:7" ht="38.1" customHeight="1">
      <c r="A412" s="49" t="s">
        <v>626</v>
      </c>
      <c r="B412" s="49"/>
      <c r="C412" s="49"/>
      <c r="D412" s="49"/>
      <c r="E412" s="49"/>
      <c r="F412" s="49"/>
      <c r="G412" s="49"/>
    </row>
    <row r="413" spans="1:7" ht="38.1" customHeight="1">
      <c r="A413" s="6" t="s">
        <v>627</v>
      </c>
      <c r="B413" s="7"/>
      <c r="C413" s="7" t="s">
        <v>628</v>
      </c>
      <c r="D413" s="16">
        <v>0.78</v>
      </c>
      <c r="E413" s="16">
        <v>0.92</v>
      </c>
      <c r="F413" s="16">
        <v>0.85483870967741904</v>
      </c>
      <c r="G413" s="56">
        <f>F413-E413</f>
        <v>-6.5161290322581E-2</v>
      </c>
    </row>
    <row r="414" spans="1:7" ht="38.1" customHeight="1">
      <c r="A414" s="6" t="s">
        <v>627</v>
      </c>
      <c r="B414" s="32"/>
      <c r="C414" s="33" t="s">
        <v>637</v>
      </c>
      <c r="D414" s="16" t="s">
        <v>1</v>
      </c>
      <c r="E414" s="16" t="s">
        <v>1</v>
      </c>
      <c r="F414" s="34">
        <v>1</v>
      </c>
      <c r="G414" s="56" t="s">
        <v>1</v>
      </c>
    </row>
  </sheetData>
  <sheetProtection sheet="1" objects="1" scenarios="1"/>
  <autoFilter ref="A2:G414" xr:uid="{78C820CC-A670-49EB-BE2D-47882932B217}"/>
  <mergeCells count="64">
    <mergeCell ref="B364:G364"/>
    <mergeCell ref="B382:G382"/>
    <mergeCell ref="B312:G312"/>
    <mergeCell ref="B331:G331"/>
    <mergeCell ref="B336:G336"/>
    <mergeCell ref="B338:G338"/>
    <mergeCell ref="B349:G349"/>
    <mergeCell ref="B300:G300"/>
    <mergeCell ref="B296:G296"/>
    <mergeCell ref="B305:G305"/>
    <mergeCell ref="B353:G353"/>
    <mergeCell ref="B357:G357"/>
    <mergeCell ref="B249:G249"/>
    <mergeCell ref="B252:G252"/>
    <mergeCell ref="B254:G254"/>
    <mergeCell ref="B290:G290"/>
    <mergeCell ref="B294:G294"/>
    <mergeCell ref="B229:G229"/>
    <mergeCell ref="B231:G231"/>
    <mergeCell ref="B235:G235"/>
    <mergeCell ref="B238:G238"/>
    <mergeCell ref="B241:G241"/>
    <mergeCell ref="B118:G118"/>
    <mergeCell ref="B130:G130"/>
    <mergeCell ref="B143:G143"/>
    <mergeCell ref="B153:G153"/>
    <mergeCell ref="B179:G179"/>
    <mergeCell ref="B96:G96"/>
    <mergeCell ref="B100:G100"/>
    <mergeCell ref="B102:G102"/>
    <mergeCell ref="B105:G105"/>
    <mergeCell ref="B108:G108"/>
    <mergeCell ref="A1:G1"/>
    <mergeCell ref="A4:G4"/>
    <mergeCell ref="A117:G117"/>
    <mergeCell ref="A209:G209"/>
    <mergeCell ref="C398:G398"/>
    <mergeCell ref="B5:G5"/>
    <mergeCell ref="B11:G11"/>
    <mergeCell ref="B39:G39"/>
    <mergeCell ref="B43:G43"/>
    <mergeCell ref="B50:G50"/>
    <mergeCell ref="B56:G56"/>
    <mergeCell ref="B58:G58"/>
    <mergeCell ref="B60:G60"/>
    <mergeCell ref="B83:G83"/>
    <mergeCell ref="B90:G90"/>
    <mergeCell ref="B94:G94"/>
    <mergeCell ref="A412:G412"/>
    <mergeCell ref="A311:G311"/>
    <mergeCell ref="A352:G352"/>
    <mergeCell ref="B157:G157"/>
    <mergeCell ref="B166:G166"/>
    <mergeCell ref="B177:G177"/>
    <mergeCell ref="B256:G256"/>
    <mergeCell ref="B258:G258"/>
    <mergeCell ref="B268:G268"/>
    <mergeCell ref="B281:G281"/>
    <mergeCell ref="B181:G181"/>
    <mergeCell ref="B183:G183"/>
    <mergeCell ref="B189:G189"/>
    <mergeCell ref="B197:G197"/>
    <mergeCell ref="B202:G202"/>
    <mergeCell ref="B210:G210"/>
  </mergeCells>
  <conditionalFormatting sqref="G6:G10 G12:G38 G40:G42 G44:G49 G51:G55 G57 G59 G61:G82 G84:G89 G91:G93 G95 G97:G99 G101 G103:G104 G106:G107 G109:G116 G119:G129 G131:G142 G144:G152 G154:G156 G158:G165 G167:G176 G178 G180 G182 G184:G188 G190:G196 G198:G201 G203:G208 G211:G228 G230 G232:G234 G236:G237 G239:G240 G242:G248 G250:G251 G253 G255 G257 G259:G267 G269:G280 G282:G289 G291:G293 G295 G297:G299 G301:G304 G306:G310 G313:G330 G332:G335 G337 G339:G348 G350:G351 G354:G356 G358:G363 G365:G381 G383:G397 G399:G411 G413:G414">
    <cfRule type="cellIs" dxfId="1" priority="7" operator="lessThan">
      <formula>0</formula>
    </cfRule>
    <cfRule type="cellIs" dxfId="0" priority="8" operator="greaterThan">
      <formula>0</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66954d0b-4d33-4bbd-81bd-5ff0bf1924d0">Quantitative Analysis</Document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3A158953870E42BE3AB3170ABED789" ma:contentTypeVersion="6" ma:contentTypeDescription="Create a new document." ma:contentTypeScope="" ma:versionID="f914dc247dc5ea457c1ab1ac5488f74d">
  <xsd:schema xmlns:xsd="http://www.w3.org/2001/XMLSchema" xmlns:xs="http://www.w3.org/2001/XMLSchema" xmlns:p="http://schemas.microsoft.com/office/2006/metadata/properties" xmlns:ns2="66954d0b-4d33-4bbd-81bd-5ff0bf1924d0" targetNamespace="http://schemas.microsoft.com/office/2006/metadata/properties" ma:root="true" ma:fieldsID="8012a0e5f40ff8d174cb30e14529e7b5" ns2:_="">
    <xsd:import namespace="66954d0b-4d33-4bbd-81bd-5ff0bf1924d0"/>
    <xsd:element name="properties">
      <xsd:complexType>
        <xsd:sequence>
          <xsd:element name="documentManagement">
            <xsd:complexType>
              <xsd:all>
                <xsd:element ref="ns2:DocumentType"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54d0b-4d33-4bbd-81bd-5ff0bf1924d0"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xsd:simpleType>
        <xsd:restriction base="dms:Choice">
          <xsd:enumeration value="Scoping and Planning"/>
          <xsd:enumeration value="Research"/>
          <xsd:enumeration value="Request for Information"/>
          <xsd:enumeration value="Response to Request"/>
          <xsd:enumeration value="Monitoring"/>
          <xsd:enumeration value="Correspondence"/>
          <xsd:enumeration value="Meeting Minutes"/>
          <xsd:enumeration value="Qualitative Analysis"/>
          <xsd:enumeration value="Quantitative Analysis"/>
          <xsd:enumeration value="Report"/>
          <xsd:enumeration value="Response to Draft Repor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B746E-A6BD-4EA9-9C6A-729EE6194D75}">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66954d0b-4d33-4bbd-81bd-5ff0bf1924d0"/>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82B77F2-DFBD-4ED9-A1E1-62A750E699D8}">
  <ds:schemaRefs>
    <ds:schemaRef ds:uri="http://schemas.microsoft.com/sharepoint/v3/contenttype/forms"/>
  </ds:schemaRefs>
</ds:datastoreItem>
</file>

<file path=customXml/itemProps3.xml><?xml version="1.0" encoding="utf-8"?>
<ds:datastoreItem xmlns:ds="http://schemas.openxmlformats.org/officeDocument/2006/customXml" ds:itemID="{2614CED5-4D13-459B-AD3F-AE9888A91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54d0b-4d33-4bbd-81bd-5ff0bf192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the table</vt:lpstr>
      <vt:lpstr>2024-25 Compliance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Veenswyk</dc:creator>
  <cp:keywords/>
  <dc:description/>
  <cp:lastModifiedBy>Rose Wilton</cp:lastModifiedBy>
  <cp:revision/>
  <dcterms:created xsi:type="dcterms:W3CDTF">2024-11-10T20:31:16Z</dcterms:created>
  <dcterms:modified xsi:type="dcterms:W3CDTF">2026-03-03T01:03:54Z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0x010100AA3A158953870E42BE3AB3170ABED789</vt:lpwstr>
  </property>
  <property fmtid="{D5CDD505-2E9C-101B-9397-08002B2CF9AE}" pid="3" name="_dlc_DocIdItemGuid">
    <vt:lpwstr>b0be8d27-98c7-4178-a56e-bda6553aae16</vt:lpwstr>
  </property>
</Properties>
</file>